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9 міс. 2017р." sheetId="1" r:id="rId1"/>
  </sheets>
  <calcPr calcId="144525"/>
</workbook>
</file>

<file path=xl/calcChain.xml><?xml version="1.0" encoding="utf-8"?>
<calcChain xmlns="http://schemas.openxmlformats.org/spreadsheetml/2006/main">
  <c r="E50" i="1" l="1"/>
  <c r="D49" i="1" l="1"/>
  <c r="C49" i="1"/>
  <c r="D48" i="1"/>
  <c r="C48" i="1"/>
  <c r="D47" i="1"/>
  <c r="E47" i="1" s="1"/>
  <c r="C47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D45" i="1" s="1"/>
  <c r="E45" i="1" s="1"/>
  <c r="F45" i="1"/>
  <c r="C45" i="1"/>
  <c r="D44" i="1"/>
  <c r="E44" i="1" s="1"/>
  <c r="C44" i="1"/>
  <c r="D43" i="1"/>
  <c r="C43" i="1"/>
  <c r="E43" i="1" s="1"/>
  <c r="D42" i="1"/>
  <c r="E42" i="1" s="1"/>
  <c r="C42" i="1"/>
  <c r="D41" i="1"/>
  <c r="C41" i="1"/>
  <c r="E41" i="1" s="1"/>
  <c r="D40" i="1"/>
  <c r="E40" i="1" s="1"/>
  <c r="C40" i="1"/>
  <c r="W38" i="1"/>
  <c r="V38" i="1"/>
  <c r="V50" i="1" s="1"/>
  <c r="U38" i="1"/>
  <c r="U50" i="1" s="1"/>
  <c r="T38" i="1"/>
  <c r="T50" i="1" s="1"/>
  <c r="S38" i="1"/>
  <c r="S50" i="1" s="1"/>
  <c r="R38" i="1"/>
  <c r="R50" i="1" s="1"/>
  <c r="Q38" i="1"/>
  <c r="Q50" i="1" s="1"/>
  <c r="P38" i="1"/>
  <c r="P50" i="1" s="1"/>
  <c r="O38" i="1"/>
  <c r="O50" i="1" s="1"/>
  <c r="N38" i="1"/>
  <c r="N50" i="1" s="1"/>
  <c r="M38" i="1"/>
  <c r="M50" i="1" s="1"/>
  <c r="L38" i="1"/>
  <c r="L50" i="1" s="1"/>
  <c r="K38" i="1"/>
  <c r="K50" i="1" s="1"/>
  <c r="J38" i="1"/>
  <c r="J50" i="1" s="1"/>
  <c r="I38" i="1"/>
  <c r="I50" i="1" s="1"/>
  <c r="H38" i="1"/>
  <c r="H50" i="1" s="1"/>
  <c r="G38" i="1"/>
  <c r="G50" i="1" s="1"/>
  <c r="F38" i="1"/>
  <c r="F50" i="1" s="1"/>
  <c r="C38" i="1"/>
  <c r="D37" i="1"/>
  <c r="E37" i="1" s="1"/>
  <c r="C37" i="1"/>
  <c r="D36" i="1"/>
  <c r="C36" i="1"/>
  <c r="E36" i="1" s="1"/>
  <c r="D35" i="1"/>
  <c r="E35" i="1" s="1"/>
  <c r="C35" i="1"/>
  <c r="D34" i="1"/>
  <c r="C34" i="1"/>
  <c r="E34" i="1" s="1"/>
  <c r="D33" i="1"/>
  <c r="E33" i="1" s="1"/>
  <c r="C33" i="1"/>
  <c r="D32" i="1"/>
  <c r="C32" i="1"/>
  <c r="E32" i="1" s="1"/>
  <c r="D31" i="1"/>
  <c r="E31" i="1" s="1"/>
  <c r="C31" i="1"/>
  <c r="D30" i="1"/>
  <c r="C30" i="1"/>
  <c r="E30" i="1" s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I28" i="1"/>
  <c r="G28" i="1"/>
  <c r="F28" i="1"/>
  <c r="C28" i="1" s="1"/>
  <c r="D28" i="1"/>
  <c r="D27" i="1"/>
  <c r="C27" i="1"/>
  <c r="E27" i="1" s="1"/>
  <c r="D26" i="1"/>
  <c r="E26" i="1" s="1"/>
  <c r="C26" i="1"/>
  <c r="D25" i="1"/>
  <c r="C25" i="1"/>
  <c r="E25" i="1" s="1"/>
  <c r="D24" i="1"/>
  <c r="C24" i="1"/>
  <c r="D23" i="1"/>
  <c r="E23" i="1" s="1"/>
  <c r="C23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I21" i="1"/>
  <c r="G21" i="1"/>
  <c r="D21" i="1"/>
  <c r="E21" i="1" s="1"/>
  <c r="C21" i="1"/>
  <c r="D20" i="1"/>
  <c r="C20" i="1"/>
  <c r="E20" i="1" s="1"/>
  <c r="D19" i="1"/>
  <c r="E19" i="1" s="1"/>
  <c r="C19" i="1"/>
  <c r="D18" i="1"/>
  <c r="C18" i="1"/>
  <c r="E18" i="1" s="1"/>
  <c r="D17" i="1"/>
  <c r="E17" i="1" s="1"/>
  <c r="C17" i="1"/>
  <c r="D16" i="1"/>
  <c r="C16" i="1"/>
  <c r="E16" i="1" s="1"/>
  <c r="D15" i="1"/>
  <c r="E15" i="1" s="1"/>
  <c r="C15" i="1"/>
  <c r="D14" i="1"/>
  <c r="C14" i="1"/>
  <c r="E14" i="1" s="1"/>
  <c r="D13" i="1"/>
  <c r="E13" i="1" s="1"/>
  <c r="C13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I11" i="1"/>
  <c r="G11" i="1"/>
  <c r="D11" i="1" s="1"/>
  <c r="E11" i="1" s="1"/>
  <c r="F11" i="1"/>
  <c r="C11" i="1"/>
  <c r="D10" i="1"/>
  <c r="E10" i="1" s="1"/>
  <c r="C10" i="1"/>
  <c r="D9" i="1"/>
  <c r="C9" i="1"/>
  <c r="C50" i="1" s="1"/>
  <c r="W50" i="1" l="1"/>
  <c r="E48" i="1"/>
  <c r="E28" i="1"/>
  <c r="D38" i="1"/>
  <c r="E38" i="1" s="1"/>
  <c r="E49" i="1"/>
  <c r="E9" i="1"/>
  <c r="D50" i="1" l="1"/>
</calcChain>
</file>

<file path=xl/sharedStrings.xml><?xml version="1.0" encoding="utf-8"?>
<sst xmlns="http://schemas.openxmlformats.org/spreadsheetml/2006/main" count="119" uniqueCount="95">
  <si>
    <t>Звіт про використання бюджетних коштів за 9 місяців  2017 року</t>
  </si>
  <si>
    <t>КЗ "Центр первинної медико-санітарної допомоги м.Павлограда"</t>
  </si>
  <si>
    <t xml:space="preserve"> розпорядник бюджетних коштів</t>
  </si>
  <si>
    <t>тис.грн.</t>
  </si>
  <si>
    <t>№ з/п</t>
  </si>
  <si>
    <t>Назва видатків</t>
  </si>
  <si>
    <t>9 місяців 2017 року</t>
  </si>
  <si>
    <t>в тому числі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</si>
  <si>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</si>
  <si>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</si>
  <si>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</si>
  <si>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</si>
  <si>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</si>
  <si>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</si>
  <si>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</si>
  <si>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</si>
  <si>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</si>
  <si>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план</t>
  </si>
  <si>
    <t>виконано</t>
  </si>
  <si>
    <t>% виконання</t>
  </si>
  <si>
    <t>Заробітна плата</t>
  </si>
  <si>
    <t>Нарахування на оплату праці</t>
  </si>
  <si>
    <t>Предмети, матеріали, обладнання-всього</t>
  </si>
  <si>
    <t>з них</t>
  </si>
  <si>
    <t>3.1</t>
  </si>
  <si>
    <t>паливо-мастильні матеріали</t>
  </si>
  <si>
    <t>3.2</t>
  </si>
  <si>
    <t>запчастини</t>
  </si>
  <si>
    <t>3.3</t>
  </si>
  <si>
    <t>будівельні матеріали</t>
  </si>
  <si>
    <t>3.4</t>
  </si>
  <si>
    <t xml:space="preserve">господарчі товари </t>
  </si>
  <si>
    <t>3.5</t>
  </si>
  <si>
    <t>канцелярське приладдя, папір</t>
  </si>
  <si>
    <t>3.6</t>
  </si>
  <si>
    <t>меблі</t>
  </si>
  <si>
    <t>3.7</t>
  </si>
  <si>
    <t>обладнання</t>
  </si>
  <si>
    <t>3.8</t>
  </si>
  <si>
    <t>інші (крупні суми розшифрувати)</t>
  </si>
  <si>
    <t>4</t>
  </si>
  <si>
    <t>Медикаменти та перев'язувальні матеріали-всього</t>
  </si>
  <si>
    <t>4.1</t>
  </si>
  <si>
    <t>наркотичні засоби</t>
  </si>
  <si>
    <t>4.2</t>
  </si>
  <si>
    <t>кисень</t>
  </si>
  <si>
    <t>4.3</t>
  </si>
  <si>
    <t xml:space="preserve">медикаменти </t>
  </si>
  <si>
    <t>4.4</t>
  </si>
  <si>
    <t>інші</t>
  </si>
  <si>
    <t>5</t>
  </si>
  <si>
    <t>Продукти харчування</t>
  </si>
  <si>
    <t>6</t>
  </si>
  <si>
    <t>Оплата послуг (крім комунальних)-всього</t>
  </si>
  <si>
    <t>з них (розшифрувати)</t>
  </si>
  <si>
    <t>6.1</t>
  </si>
  <si>
    <t>ремонт та обслуговування медичного обладнання</t>
  </si>
  <si>
    <t>6.2</t>
  </si>
  <si>
    <t>ремонт та обслуговування автотранспорту</t>
  </si>
  <si>
    <t>6.3</t>
  </si>
  <si>
    <t>обслуговування ліфтів</t>
  </si>
  <si>
    <t>6.4</t>
  </si>
  <si>
    <t>ремонт та обслуговування комп'ютерної техніки</t>
  </si>
  <si>
    <t>6.5</t>
  </si>
  <si>
    <t xml:space="preserve"> ремонт приміщень</t>
  </si>
  <si>
    <t>6.6</t>
  </si>
  <si>
    <t>оплата послуг зв'язку, вивіз ТПВ</t>
  </si>
  <si>
    <t>6.7</t>
  </si>
  <si>
    <t>7</t>
  </si>
  <si>
    <t>Видатки на відрядження</t>
  </si>
  <si>
    <t>8</t>
  </si>
  <si>
    <t>Оплата комунальних послуг-всього</t>
  </si>
  <si>
    <t>8.1</t>
  </si>
  <si>
    <t>теплопостачання</t>
  </si>
  <si>
    <t>8.2</t>
  </si>
  <si>
    <t>електроенергія</t>
  </si>
  <si>
    <t>8.3</t>
  </si>
  <si>
    <t>водопостачання</t>
  </si>
  <si>
    <t>8.4</t>
  </si>
  <si>
    <t>газопостачання</t>
  </si>
  <si>
    <t>9</t>
  </si>
  <si>
    <t>Окремі заходи по реалізації державних(регіональних) програм, не віднесені до заходів розвитку</t>
  </si>
  <si>
    <t>10</t>
  </si>
  <si>
    <t xml:space="preserve">Соціальне забезпечення </t>
  </si>
  <si>
    <t>10.1</t>
  </si>
  <si>
    <t>виплата пенсій і допомоги</t>
  </si>
  <si>
    <t>10.2</t>
  </si>
  <si>
    <t>інші виплати населенню</t>
  </si>
  <si>
    <t>11</t>
  </si>
  <si>
    <t>Інші поточні видатки</t>
  </si>
  <si>
    <t>ВСЬОГО</t>
  </si>
  <si>
    <t>Головний лікар</t>
  </si>
  <si>
    <t>Дуднікова О.І.</t>
  </si>
  <si>
    <t>Вик.Семенова І.М. тел.(0505154909)</t>
  </si>
  <si>
    <t>підпис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</si>
</sst>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00"/>
    <numFmt numFmtId="165" formatCode="#,##0.000"/>
    <numFmt numFmtId="166" formatCode="0.0%"/>
    <numFmt numFmtId="167" formatCode="0.0"/>
    <numFmt numFmtId="168" formatCode="0.000"/>
  </numFmts>
  <fonts count="13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4"/>
      <name val="Arial Cyr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2" fillId="0" borderId="0" xfId="0" applyFont="1"/>
    <xf numFmtId="164" fontId="0" fillId="0" borderId="0" xfId="0" applyNumberFormat="1"/>
    <xf numFmtId="0" fontId="6" fillId="0" borderId="0" xfId="0" applyFont="1"/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justify" vertical="center"/>
    </xf>
    <xf numFmtId="165" fontId="6" fillId="0" borderId="24" xfId="0" applyNumberFormat="1" applyFont="1" applyBorder="1" applyAlignment="1">
      <alignment horizontal="center"/>
    </xf>
    <xf numFmtId="165" fontId="6" fillId="0" borderId="25" xfId="0" applyNumberFormat="1" applyFont="1" applyBorder="1" applyAlignment="1">
      <alignment horizontal="center"/>
    </xf>
    <xf numFmtId="166" fontId="6" fillId="0" borderId="6" xfId="0" applyNumberFormat="1" applyFont="1" applyBorder="1" applyAlignment="1">
      <alignment horizontal="center"/>
    </xf>
    <xf numFmtId="165" fontId="6" fillId="0" borderId="6" xfId="0" applyNumberFormat="1" applyFont="1" applyBorder="1" applyAlignment="1">
      <alignment horizontal="center"/>
    </xf>
    <xf numFmtId="165" fontId="6" fillId="0" borderId="26" xfId="0" applyNumberFormat="1" applyFont="1" applyBorder="1" applyAlignment="1">
      <alignment horizontal="center"/>
    </xf>
    <xf numFmtId="165" fontId="6" fillId="0" borderId="27" xfId="0" applyNumberFormat="1" applyFont="1" applyBorder="1" applyAlignment="1">
      <alignment horizontal="center"/>
    </xf>
    <xf numFmtId="165" fontId="6" fillId="0" borderId="28" xfId="0" applyNumberFormat="1" applyFont="1" applyBorder="1" applyAlignment="1">
      <alignment horizontal="center"/>
    </xf>
    <xf numFmtId="165" fontId="6" fillId="0" borderId="7" xfId="0" applyNumberFormat="1" applyFont="1" applyBorder="1" applyAlignment="1">
      <alignment horizontal="center"/>
    </xf>
    <xf numFmtId="0" fontId="6" fillId="0" borderId="29" xfId="0" applyFont="1" applyBorder="1" applyAlignment="1">
      <alignment horizontal="center" vertical="center"/>
    </xf>
    <xf numFmtId="0" fontId="6" fillId="0" borderId="25" xfId="0" applyFont="1" applyBorder="1" applyAlignment="1">
      <alignment horizontal="justify" vertical="center"/>
    </xf>
    <xf numFmtId="166" fontId="6" fillId="0" borderId="25" xfId="0" applyNumberFormat="1" applyFont="1" applyBorder="1" applyAlignment="1">
      <alignment horizontal="center"/>
    </xf>
    <xf numFmtId="165" fontId="6" fillId="0" borderId="30" xfId="0" applyNumberFormat="1" applyFont="1" applyBorder="1" applyAlignment="1">
      <alignment horizontal="center"/>
    </xf>
    <xf numFmtId="165" fontId="6" fillId="0" borderId="31" xfId="0" applyNumberFormat="1" applyFont="1" applyBorder="1" applyAlignment="1">
      <alignment horizontal="center"/>
    </xf>
    <xf numFmtId="0" fontId="6" fillId="2" borderId="29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justify" vertical="center"/>
    </xf>
    <xf numFmtId="165" fontId="6" fillId="2" borderId="25" xfId="0" applyNumberFormat="1" applyFont="1" applyFill="1" applyBorder="1" applyAlignment="1">
      <alignment horizontal="center"/>
    </xf>
    <xf numFmtId="166" fontId="6" fillId="2" borderId="25" xfId="0" applyNumberFormat="1" applyFont="1" applyFill="1" applyBorder="1" applyAlignment="1">
      <alignment horizontal="center"/>
    </xf>
    <xf numFmtId="165" fontId="6" fillId="2" borderId="30" xfId="0" applyNumberFormat="1" applyFont="1" applyFill="1" applyBorder="1" applyAlignment="1">
      <alignment horizontal="center"/>
    </xf>
    <xf numFmtId="165" fontId="6" fillId="2" borderId="32" xfId="0" applyNumberFormat="1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49" fontId="6" fillId="0" borderId="29" xfId="0" applyNumberFormat="1" applyFont="1" applyBorder="1" applyAlignment="1">
      <alignment horizontal="center" vertical="center"/>
    </xf>
    <xf numFmtId="49" fontId="6" fillId="2" borderId="29" xfId="0" applyNumberFormat="1" applyFont="1" applyFill="1" applyBorder="1" applyAlignment="1">
      <alignment horizontal="center" vertical="center"/>
    </xf>
    <xf numFmtId="0" fontId="8" fillId="0" borderId="25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2" fontId="6" fillId="0" borderId="25" xfId="0" applyNumberFormat="1" applyFont="1" applyBorder="1" applyAlignment="1">
      <alignment horizontal="center"/>
    </xf>
    <xf numFmtId="2" fontId="6" fillId="0" borderId="30" xfId="0" applyNumberFormat="1" applyFont="1" applyBorder="1" applyAlignment="1">
      <alignment horizontal="center"/>
    </xf>
    <xf numFmtId="2" fontId="6" fillId="0" borderId="31" xfId="0" applyNumberFormat="1" applyFont="1" applyBorder="1" applyAlignment="1">
      <alignment horizontal="center"/>
    </xf>
    <xf numFmtId="0" fontId="6" fillId="0" borderId="25" xfId="0" applyFont="1" applyBorder="1"/>
    <xf numFmtId="167" fontId="6" fillId="0" borderId="25" xfId="0" applyNumberFormat="1" applyFont="1" applyBorder="1" applyAlignment="1">
      <alignment horizontal="center"/>
    </xf>
    <xf numFmtId="0" fontId="6" fillId="2" borderId="25" xfId="0" applyFont="1" applyFill="1" applyBorder="1"/>
    <xf numFmtId="2" fontId="6" fillId="2" borderId="25" xfId="0" applyNumberFormat="1" applyFont="1" applyFill="1" applyBorder="1" applyAlignment="1">
      <alignment horizontal="center"/>
    </xf>
    <xf numFmtId="2" fontId="6" fillId="2" borderId="30" xfId="0" applyNumberFormat="1" applyFont="1" applyFill="1" applyBorder="1" applyAlignment="1">
      <alignment horizontal="center"/>
    </xf>
    <xf numFmtId="168" fontId="6" fillId="2" borderId="25" xfId="0" applyNumberFormat="1" applyFont="1" applyFill="1" applyBorder="1" applyAlignment="1">
      <alignment horizontal="center"/>
    </xf>
    <xf numFmtId="168" fontId="6" fillId="2" borderId="31" xfId="0" applyNumberFormat="1" applyFont="1" applyFill="1" applyBorder="1" applyAlignment="1">
      <alignment horizontal="center"/>
    </xf>
    <xf numFmtId="1" fontId="2" fillId="3" borderId="0" xfId="0" applyNumberFormat="1" applyFont="1" applyFill="1" applyBorder="1" applyAlignment="1">
      <alignment horizontal="center"/>
    </xf>
    <xf numFmtId="164" fontId="6" fillId="2" borderId="25" xfId="0" applyNumberFormat="1" applyFont="1" applyFill="1" applyBorder="1" applyAlignment="1">
      <alignment horizontal="center"/>
    </xf>
    <xf numFmtId="0" fontId="6" fillId="2" borderId="25" xfId="0" applyFont="1" applyFill="1" applyBorder="1" applyAlignment="1">
      <alignment horizontal="center"/>
    </xf>
    <xf numFmtId="168" fontId="6" fillId="2" borderId="30" xfId="0" applyNumberFormat="1" applyFont="1" applyFill="1" applyBorder="1" applyAlignment="1">
      <alignment horizontal="center"/>
    </xf>
    <xf numFmtId="0" fontId="6" fillId="3" borderId="25" xfId="0" applyFont="1" applyFill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168" fontId="6" fillId="0" borderId="25" xfId="0" applyNumberFormat="1" applyFont="1" applyBorder="1" applyAlignment="1">
      <alignment horizontal="center"/>
    </xf>
    <xf numFmtId="168" fontId="6" fillId="0" borderId="33" xfId="0" applyNumberFormat="1" applyFont="1" applyBorder="1" applyAlignment="1">
      <alignment horizontal="center"/>
    </xf>
    <xf numFmtId="168" fontId="6" fillId="0" borderId="34" xfId="0" applyNumberFormat="1" applyFont="1" applyBorder="1" applyAlignment="1">
      <alignment horizontal="center"/>
    </xf>
    <xf numFmtId="0" fontId="6" fillId="0" borderId="25" xfId="0" applyFont="1" applyBorder="1" applyAlignment="1">
      <alignment wrapText="1"/>
    </xf>
    <xf numFmtId="168" fontId="6" fillId="2" borderId="33" xfId="0" applyNumberFormat="1" applyFont="1" applyFill="1" applyBorder="1" applyAlignment="1">
      <alignment horizontal="center"/>
    </xf>
    <xf numFmtId="168" fontId="6" fillId="2" borderId="34" xfId="0" applyNumberFormat="1" applyFont="1" applyFill="1" applyBorder="1" applyAlignment="1">
      <alignment horizontal="center"/>
    </xf>
    <xf numFmtId="168" fontId="6" fillId="0" borderId="32" xfId="0" applyNumberFormat="1" applyFont="1" applyBorder="1" applyAlignment="1">
      <alignment horizontal="center"/>
    </xf>
    <xf numFmtId="0" fontId="9" fillId="0" borderId="0" xfId="0" applyFont="1"/>
    <xf numFmtId="0" fontId="10" fillId="2" borderId="25" xfId="0" applyFont="1" applyFill="1" applyBorder="1" applyAlignment="1">
      <alignment horizontal="justify" vertical="center"/>
    </xf>
    <xf numFmtId="168" fontId="6" fillId="2" borderId="32" xfId="0" applyNumberFormat="1" applyFont="1" applyFill="1" applyBorder="1" applyAlignment="1">
      <alignment horizontal="center"/>
    </xf>
    <xf numFmtId="0" fontId="0" fillId="0" borderId="0" xfId="0" applyFont="1"/>
    <xf numFmtId="166" fontId="6" fillId="3" borderId="25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justify" vertical="center"/>
    </xf>
    <xf numFmtId="166" fontId="6" fillId="2" borderId="14" xfId="0" applyNumberFormat="1" applyFont="1" applyFill="1" applyBorder="1" applyAlignment="1">
      <alignment horizontal="center"/>
    </xf>
    <xf numFmtId="168" fontId="6" fillId="2" borderId="14" xfId="0" applyNumberFormat="1" applyFont="1" applyFill="1" applyBorder="1" applyAlignment="1">
      <alignment horizontal="center"/>
    </xf>
    <xf numFmtId="168" fontId="6" fillId="2" borderId="35" xfId="0" applyNumberFormat="1" applyFont="1" applyFill="1" applyBorder="1" applyAlignment="1">
      <alignment horizontal="center"/>
    </xf>
    <xf numFmtId="168" fontId="6" fillId="2" borderId="36" xfId="0" applyNumberFormat="1" applyFont="1" applyFill="1" applyBorder="1" applyAlignment="1">
      <alignment horizontal="center"/>
    </xf>
    <xf numFmtId="168" fontId="6" fillId="2" borderId="15" xfId="0" applyNumberFormat="1" applyFont="1" applyFill="1" applyBorder="1" applyAlignment="1">
      <alignment horizontal="center"/>
    </xf>
    <xf numFmtId="49" fontId="6" fillId="4" borderId="18" xfId="0" applyNumberFormat="1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justify" vertical="center"/>
    </xf>
    <xf numFmtId="165" fontId="11" fillId="4" borderId="19" xfId="0" applyNumberFormat="1" applyFont="1" applyFill="1" applyBorder="1" applyAlignment="1">
      <alignment horizontal="center"/>
    </xf>
    <xf numFmtId="166" fontId="11" fillId="4" borderId="37" xfId="0" applyNumberFormat="1" applyFont="1" applyFill="1" applyBorder="1" applyAlignment="1">
      <alignment horizontal="center"/>
    </xf>
    <xf numFmtId="165" fontId="11" fillId="4" borderId="37" xfId="0" applyNumberFormat="1" applyFont="1" applyFill="1" applyBorder="1" applyAlignment="1">
      <alignment horizontal="center"/>
    </xf>
    <xf numFmtId="165" fontId="11" fillId="4" borderId="22" xfId="0" applyNumberFormat="1" applyFont="1" applyFill="1" applyBorder="1" applyAlignment="1">
      <alignment horizontal="center"/>
    </xf>
    <xf numFmtId="165" fontId="11" fillId="4" borderId="20" xfId="0" applyNumberFormat="1" applyFont="1" applyFill="1" applyBorder="1" applyAlignment="1">
      <alignment horizontal="center"/>
    </xf>
    <xf numFmtId="165" fontId="11" fillId="4" borderId="38" xfId="0" applyNumberFormat="1" applyFont="1" applyFill="1" applyBorder="1" applyAlignment="1">
      <alignment horizontal="center"/>
    </xf>
    <xf numFmtId="49" fontId="2" fillId="0" borderId="0" xfId="0" applyNumberFormat="1" applyFont="1"/>
    <xf numFmtId="0" fontId="2" fillId="0" borderId="39" xfId="0" applyFont="1" applyBorder="1"/>
    <xf numFmtId="0" fontId="2" fillId="0" borderId="1" xfId="0" applyFont="1" applyBorder="1"/>
    <xf numFmtId="0" fontId="10" fillId="0" borderId="0" xfId="0" applyFont="1"/>
    <xf numFmtId="164" fontId="9" fillId="0" borderId="0" xfId="0" applyNumberFormat="1" applyFont="1"/>
    <xf numFmtId="0" fontId="12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3"/>
  <sheetViews>
    <sheetView tabSelected="1" view="pageBreakPreview" topLeftCell="A34" zoomScale="60" zoomScaleNormal="70" workbookViewId="0">
      <pane xSplit="5" topLeftCell="F1" activePane="topRight" state="frozen"/>
      <selection pane="topRight" activeCell="F50" sqref="F50"/>
    </sheetView>
  </sheetViews>
  <sheetFormatPr defaultRowHeight="12.75" x14ac:dyDescent="0.2"/>
  <cols>
    <col min="1" max="1" width="8.85546875" customWidth="1"/>
    <col min="2" max="2" width="51.140625" customWidth="1"/>
    <col min="3" max="3" width="14" customWidth="1"/>
    <col min="4" max="4" width="16.28515625" customWidth="1"/>
    <col min="5" max="5" width="15.5703125" customWidth="1"/>
    <col min="6" max="6" width="15.28515625" customWidth="1"/>
    <col min="7" max="7" width="14.5703125" customWidth="1"/>
    <col min="8" max="8" width="13.85546875" customWidth="1"/>
    <col min="9" max="9" width="13.140625" customWidth="1"/>
    <col min="10" max="10" width="13.42578125" customWidth="1"/>
    <col min="11" max="11" width="14" customWidth="1"/>
    <col min="12" max="12" width="13.5703125" customWidth="1"/>
    <col min="13" max="13" width="12.7109375" style="2" customWidth="1"/>
    <col min="14" max="14" width="15.5703125" customWidth="1"/>
    <col min="15" max="15" width="14.28515625" customWidth="1"/>
    <col min="16" max="16" width="13.85546875" customWidth="1"/>
    <col min="17" max="23" width="13.28515625" customWidth="1"/>
    <col min="24" max="24" width="11" bestFit="1" customWidth="1"/>
  </cols>
  <sheetData>
    <row r="1" spans="1:23" x14ac:dyDescent="0.2">
      <c r="A1" s="1"/>
      <c r="B1" s="1"/>
      <c r="C1" s="1"/>
      <c r="D1" s="1"/>
      <c r="E1" s="1"/>
      <c r="F1" s="1"/>
      <c r="G1" s="1"/>
      <c r="H1" s="1"/>
      <c r="I1" s="1"/>
    </row>
    <row r="2" spans="1:23" ht="20.25" x14ac:dyDescent="0.2">
      <c r="A2" s="95" t="s">
        <v>0</v>
      </c>
      <c r="B2" s="95"/>
      <c r="C2" s="95"/>
      <c r="D2" s="95"/>
      <c r="E2" s="95"/>
      <c r="F2" s="95"/>
      <c r="G2" s="95"/>
      <c r="H2" s="95"/>
      <c r="I2" s="95"/>
      <c r="J2" s="95"/>
      <c r="K2" s="95"/>
    </row>
    <row r="3" spans="1:23" ht="15.75" x14ac:dyDescent="0.25">
      <c r="A3" s="96" t="s">
        <v>1</v>
      </c>
      <c r="B3" s="96"/>
      <c r="C3" s="96"/>
      <c r="D3" s="96"/>
      <c r="E3" s="96"/>
      <c r="F3" s="96"/>
      <c r="G3" s="96"/>
      <c r="H3" s="96"/>
      <c r="I3" s="96"/>
      <c r="J3" s="96"/>
      <c r="K3" s="96"/>
    </row>
    <row r="4" spans="1:23" ht="15.75" x14ac:dyDescent="0.25">
      <c r="A4" s="97" t="s">
        <v>2</v>
      </c>
      <c r="B4" s="97"/>
      <c r="C4" s="97"/>
      <c r="D4" s="97"/>
      <c r="E4" s="97"/>
      <c r="F4" s="97"/>
      <c r="G4" s="97"/>
      <c r="H4" s="97"/>
      <c r="I4" s="97"/>
      <c r="J4" s="97"/>
      <c r="K4" s="97"/>
    </row>
    <row r="5" spans="1:23" ht="15" customHeight="1" thickBo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3" t="s">
        <v>3</v>
      </c>
    </row>
    <row r="6" spans="1:23" ht="16.5" thickBot="1" x14ac:dyDescent="0.25">
      <c r="A6" s="98" t="s">
        <v>4</v>
      </c>
      <c r="B6" s="101" t="s">
        <v>5</v>
      </c>
      <c r="C6" s="104" t="s">
        <v>6</v>
      </c>
      <c r="D6" s="105"/>
      <c r="E6" s="106"/>
      <c r="F6" s="92" t="s">
        <v>7</v>
      </c>
      <c r="G6" s="94"/>
      <c r="H6" s="94"/>
      <c r="I6" s="94"/>
      <c r="J6" s="94"/>
      <c r="K6" s="93"/>
      <c r="L6" s="92" t="s">
        <v>7</v>
      </c>
      <c r="M6" s="94"/>
      <c r="N6" s="94"/>
      <c r="O6" s="94"/>
      <c r="P6" s="94"/>
      <c r="Q6" s="93"/>
      <c r="R6" s="92" t="s">
        <v>7</v>
      </c>
      <c r="S6" s="94"/>
      <c r="T6" s="94"/>
      <c r="U6" s="94"/>
      <c r="V6" s="94"/>
      <c r="W6" s="93"/>
    </row>
    <row r="7" spans="1:23" ht="16.5" thickBot="1" x14ac:dyDescent="0.25">
      <c r="A7" s="99"/>
      <c r="B7" s="102"/>
      <c r="C7" s="107"/>
      <c r="D7" s="108"/>
      <c r="E7" s="109"/>
      <c r="F7" s="92" t="s">
        <v>8</v>
      </c>
      <c r="G7" s="93"/>
      <c r="H7" s="92" t="s">
        <v>9</v>
      </c>
      <c r="I7" s="93"/>
      <c r="J7" s="92" t="s">
        <v>10</v>
      </c>
      <c r="K7" s="93"/>
      <c r="L7" s="92" t="s">
        <v>11</v>
      </c>
      <c r="M7" s="93"/>
      <c r="N7" s="92" t="s">
        <v>12</v>
      </c>
      <c r="O7" s="93"/>
      <c r="P7" s="92" t="s">
        <v>13</v>
      </c>
      <c r="Q7" s="93"/>
      <c r="R7" s="92" t="s">
        <v>14</v>
      </c>
      <c r="S7" s="93"/>
      <c r="T7" s="92" t="s">
        <v>15</v>
      </c>
      <c r="U7" s="93"/>
      <c r="V7" s="92" t="s">
        <v>16</v>
      </c>
      <c r="W7" s="93"/>
    </row>
    <row r="8" spans="1:23" ht="16.5" thickBot="1" x14ac:dyDescent="0.25">
      <c r="A8" s="100"/>
      <c r="B8" s="103"/>
      <c r="C8" s="4" t="s">
        <v>17</v>
      </c>
      <c r="D8" s="5" t="s">
        <v>18</v>
      </c>
      <c r="E8" s="6" t="s">
        <v>19</v>
      </c>
      <c r="F8" s="4" t="s">
        <v>17</v>
      </c>
      <c r="G8" s="6" t="s">
        <v>18</v>
      </c>
      <c r="H8" s="4" t="s">
        <v>17</v>
      </c>
      <c r="I8" s="6" t="s">
        <v>18</v>
      </c>
      <c r="J8" s="7" t="s">
        <v>17</v>
      </c>
      <c r="K8" s="8" t="s">
        <v>18</v>
      </c>
      <c r="L8" s="8" t="s">
        <v>17</v>
      </c>
      <c r="M8" s="9" t="s">
        <v>18</v>
      </c>
      <c r="N8" s="4" t="s">
        <v>17</v>
      </c>
      <c r="O8" s="6" t="s">
        <v>18</v>
      </c>
      <c r="P8" s="7" t="s">
        <v>17</v>
      </c>
      <c r="Q8" s="8" t="s">
        <v>18</v>
      </c>
      <c r="R8" s="8" t="s">
        <v>17</v>
      </c>
      <c r="S8" s="9" t="s">
        <v>18</v>
      </c>
      <c r="T8" s="4" t="s">
        <v>17</v>
      </c>
      <c r="U8" s="6" t="s">
        <v>18</v>
      </c>
      <c r="V8" s="4" t="s">
        <v>17</v>
      </c>
      <c r="W8" s="6" t="s">
        <v>18</v>
      </c>
    </row>
    <row r="9" spans="1:23" ht="18.75" x14ac:dyDescent="0.3">
      <c r="A9" s="10">
        <v>1</v>
      </c>
      <c r="B9" s="11" t="s">
        <v>20</v>
      </c>
      <c r="C9" s="12">
        <f t="shared" ref="C9:D11" si="0">F9+H9+J9+L9+N9+P9+R9+T9+V9</f>
        <v>26811.008000000005</v>
      </c>
      <c r="D9" s="13">
        <f t="shared" si="0"/>
        <v>26043.915999999997</v>
      </c>
      <c r="E9" s="14">
        <f>D9/C9</f>
        <v>0.97138891607506861</v>
      </c>
      <c r="F9" s="15">
        <v>2838.56</v>
      </c>
      <c r="G9" s="15">
        <v>2616.38</v>
      </c>
      <c r="H9" s="15">
        <v>2838.56</v>
      </c>
      <c r="I9" s="15">
        <v>2739.9140000000002</v>
      </c>
      <c r="J9" s="16">
        <v>2838.56</v>
      </c>
      <c r="K9" s="12">
        <v>2875.087</v>
      </c>
      <c r="L9" s="12">
        <v>3055.47</v>
      </c>
      <c r="M9" s="17">
        <v>2911.0410000000002</v>
      </c>
      <c r="N9" s="15">
        <v>3055.471</v>
      </c>
      <c r="O9" s="15">
        <v>2870.5140000000001</v>
      </c>
      <c r="P9" s="15">
        <v>3151.971</v>
      </c>
      <c r="Q9" s="12">
        <v>3445.9450000000002</v>
      </c>
      <c r="R9" s="18">
        <v>3025.471</v>
      </c>
      <c r="S9" s="17">
        <v>2985.8739999999998</v>
      </c>
      <c r="T9" s="15">
        <v>3081.4740000000002</v>
      </c>
      <c r="U9" s="15">
        <v>2791.5549999999998</v>
      </c>
      <c r="V9" s="15">
        <v>2925.471</v>
      </c>
      <c r="W9" s="19">
        <v>2807.6060000000002</v>
      </c>
    </row>
    <row r="10" spans="1:23" ht="18.75" x14ac:dyDescent="0.3">
      <c r="A10" s="20">
        <v>2</v>
      </c>
      <c r="B10" s="21" t="s">
        <v>21</v>
      </c>
      <c r="C10" s="12">
        <f t="shared" si="0"/>
        <v>5879.5110000000004</v>
      </c>
      <c r="D10" s="13">
        <f t="shared" si="0"/>
        <v>5603.5739999999996</v>
      </c>
      <c r="E10" s="22">
        <f>D10/C10</f>
        <v>0.95306803576011667</v>
      </c>
      <c r="F10" s="13">
        <v>624.48299999999995</v>
      </c>
      <c r="G10" s="13">
        <v>563.87099999999998</v>
      </c>
      <c r="H10" s="13">
        <v>624.48299999999995</v>
      </c>
      <c r="I10" s="13">
        <v>585.67100000000005</v>
      </c>
      <c r="J10" s="13">
        <v>599.48299999999995</v>
      </c>
      <c r="K10" s="12">
        <v>609.60799999999995</v>
      </c>
      <c r="L10" s="12">
        <v>636.36500000000001</v>
      </c>
      <c r="M10" s="13">
        <v>621.83900000000006</v>
      </c>
      <c r="N10" s="13">
        <v>679.36500000000001</v>
      </c>
      <c r="O10" s="13">
        <v>623.65099999999995</v>
      </c>
      <c r="P10" s="13">
        <v>700.96500000000003</v>
      </c>
      <c r="Q10" s="23">
        <v>734.16600000000005</v>
      </c>
      <c r="R10" s="13">
        <v>676.21500000000003</v>
      </c>
      <c r="S10" s="13">
        <v>647.43600000000004</v>
      </c>
      <c r="T10" s="13">
        <v>686.88699999999994</v>
      </c>
      <c r="U10" s="13">
        <v>599.61900000000003</v>
      </c>
      <c r="V10" s="13">
        <v>651.26499999999999</v>
      </c>
      <c r="W10" s="24">
        <v>617.71299999999997</v>
      </c>
    </row>
    <row r="11" spans="1:23" ht="18.75" x14ac:dyDescent="0.3">
      <c r="A11" s="25">
        <v>3</v>
      </c>
      <c r="B11" s="26" t="s">
        <v>22</v>
      </c>
      <c r="C11" s="27">
        <f>F11+H11+J11+L11+N11+P11+R11+T11+V11</f>
        <v>775</v>
      </c>
      <c r="D11" s="27">
        <f t="shared" si="0"/>
        <v>741.84199999999987</v>
      </c>
      <c r="E11" s="28">
        <f>D11/C11</f>
        <v>0.95721548387096755</v>
      </c>
      <c r="F11" s="27">
        <f>F13+F14+F15+F16+F17+F18+F19+F20</f>
        <v>20</v>
      </c>
      <c r="G11" s="27">
        <f>G13+G14+G15+G16+G17+G18+G19+G20</f>
        <v>20</v>
      </c>
      <c r="H11" s="27">
        <v>160</v>
      </c>
      <c r="I11" s="27">
        <f>I13+I14+I15+I16+I17+I18+I19+I20</f>
        <v>31.908999999999999</v>
      </c>
      <c r="J11" s="27">
        <v>175</v>
      </c>
      <c r="K11" s="27">
        <f t="shared" ref="K11:V11" si="1">K13+K14+K15+K16+K17+K18+K19+K20</f>
        <v>52.582999999999998</v>
      </c>
      <c r="L11" s="27">
        <f t="shared" si="1"/>
        <v>20</v>
      </c>
      <c r="M11" s="27">
        <f t="shared" si="1"/>
        <v>230.90599999999995</v>
      </c>
      <c r="N11" s="27">
        <f t="shared" si="1"/>
        <v>170</v>
      </c>
      <c r="O11" s="27">
        <f t="shared" si="1"/>
        <v>174.494</v>
      </c>
      <c r="P11" s="27">
        <f t="shared" si="1"/>
        <v>65</v>
      </c>
      <c r="Q11" s="29">
        <f t="shared" si="1"/>
        <v>93.606999999999999</v>
      </c>
      <c r="R11" s="27">
        <f t="shared" si="1"/>
        <v>15</v>
      </c>
      <c r="S11" s="27">
        <f>S13+S14+S15+S16+S17+S18+S19+S20</f>
        <v>15.841999999999999</v>
      </c>
      <c r="T11" s="27">
        <f t="shared" si="1"/>
        <v>110</v>
      </c>
      <c r="U11" s="27">
        <f>U13+U14+U15+U16+U17+U18+U19+U20</f>
        <v>107.31399999999998</v>
      </c>
      <c r="V11" s="27">
        <f t="shared" si="1"/>
        <v>40</v>
      </c>
      <c r="W11" s="30">
        <f>W13+W14+W15+W16+W17+W18+W19+W20</f>
        <v>15.187000000000001</v>
      </c>
    </row>
    <row r="12" spans="1:23" ht="18.75" x14ac:dyDescent="0.3">
      <c r="A12" s="20"/>
      <c r="B12" s="21" t="s">
        <v>23</v>
      </c>
      <c r="C12" s="31"/>
      <c r="D12" s="32"/>
      <c r="E12" s="2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3"/>
      <c r="R12" s="32"/>
      <c r="S12" s="32"/>
      <c r="T12" s="32"/>
      <c r="U12" s="32"/>
      <c r="V12" s="32"/>
      <c r="W12" s="34"/>
    </row>
    <row r="13" spans="1:23" ht="18.75" x14ac:dyDescent="0.3">
      <c r="A13" s="35" t="s">
        <v>24</v>
      </c>
      <c r="B13" s="21" t="s">
        <v>25</v>
      </c>
      <c r="C13" s="13">
        <f t="shared" ref="C13:D21" si="2">F13+H13+J13+L13+N13+P13+R13+T13+V13</f>
        <v>472.48599999999999</v>
      </c>
      <c r="D13" s="13">
        <f t="shared" si="2"/>
        <v>469.60399999999993</v>
      </c>
      <c r="E13" s="22">
        <f>D13/C13</f>
        <v>0.99390034837011032</v>
      </c>
      <c r="F13" s="13">
        <v>6.6000000000000003E-2</v>
      </c>
      <c r="G13" s="13">
        <v>6.6000000000000003E-2</v>
      </c>
      <c r="H13" s="13">
        <v>138</v>
      </c>
      <c r="I13" s="13">
        <v>10.507</v>
      </c>
      <c r="J13" s="13">
        <v>117.5</v>
      </c>
      <c r="K13" s="13">
        <v>7.3869999999999996</v>
      </c>
      <c r="L13" s="13">
        <v>0</v>
      </c>
      <c r="M13" s="13">
        <v>195.86199999999999</v>
      </c>
      <c r="N13" s="13">
        <v>117.9</v>
      </c>
      <c r="O13" s="13">
        <v>126.758</v>
      </c>
      <c r="P13" s="13">
        <v>20</v>
      </c>
      <c r="Q13" s="23">
        <v>51.572000000000003</v>
      </c>
      <c r="R13" s="13">
        <v>0.32</v>
      </c>
      <c r="S13" s="13">
        <v>0.311</v>
      </c>
      <c r="T13" s="13">
        <v>76.7</v>
      </c>
      <c r="U13" s="13">
        <v>75.793999999999997</v>
      </c>
      <c r="V13" s="13">
        <v>2</v>
      </c>
      <c r="W13" s="24">
        <v>1.347</v>
      </c>
    </row>
    <row r="14" spans="1:23" ht="18.75" x14ac:dyDescent="0.3">
      <c r="A14" s="35" t="s">
        <v>26</v>
      </c>
      <c r="B14" s="21" t="s">
        <v>27</v>
      </c>
      <c r="C14" s="12">
        <f t="shared" si="2"/>
        <v>43.927</v>
      </c>
      <c r="D14" s="13">
        <f t="shared" si="2"/>
        <v>34.069000000000003</v>
      </c>
      <c r="E14" s="22">
        <f t="shared" ref="E14:E20" si="3">D14/C14</f>
        <v>0.77558221594918852</v>
      </c>
      <c r="F14" s="13">
        <v>1.407</v>
      </c>
      <c r="G14" s="13">
        <v>1.407</v>
      </c>
      <c r="H14" s="13">
        <v>5</v>
      </c>
      <c r="I14" s="13">
        <v>4.8099999999999996</v>
      </c>
      <c r="J14" s="13">
        <v>5</v>
      </c>
      <c r="K14" s="13">
        <v>0</v>
      </c>
      <c r="L14" s="13">
        <v>1</v>
      </c>
      <c r="M14" s="13">
        <v>0.92</v>
      </c>
      <c r="N14" s="13">
        <v>7</v>
      </c>
      <c r="O14" s="13">
        <v>6.6379999999999999</v>
      </c>
      <c r="P14" s="13">
        <v>0</v>
      </c>
      <c r="Q14" s="23">
        <v>3.9980000000000002</v>
      </c>
      <c r="R14" s="13">
        <v>1.02</v>
      </c>
      <c r="S14" s="13">
        <v>1.0149999999999999</v>
      </c>
      <c r="T14" s="13">
        <v>11</v>
      </c>
      <c r="U14" s="13">
        <v>10.667999999999999</v>
      </c>
      <c r="V14" s="13">
        <v>12.5</v>
      </c>
      <c r="W14" s="24">
        <v>4.6130000000000004</v>
      </c>
    </row>
    <row r="15" spans="1:23" ht="18.75" x14ac:dyDescent="0.3">
      <c r="A15" s="35" t="s">
        <v>28</v>
      </c>
      <c r="B15" s="21" t="s">
        <v>29</v>
      </c>
      <c r="C15" s="12">
        <f t="shared" si="2"/>
        <v>19.899999999999999</v>
      </c>
      <c r="D15" s="13">
        <f t="shared" si="2"/>
        <v>18.451000000000001</v>
      </c>
      <c r="E15" s="22">
        <f t="shared" si="3"/>
        <v>0.92718592964824131</v>
      </c>
      <c r="F15" s="13">
        <v>0</v>
      </c>
      <c r="G15" s="13">
        <v>0</v>
      </c>
      <c r="H15" s="13">
        <v>0</v>
      </c>
      <c r="I15" s="13">
        <v>0</v>
      </c>
      <c r="J15" s="13">
        <v>6.5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12.4</v>
      </c>
      <c r="Q15" s="23">
        <v>18.361000000000001</v>
      </c>
      <c r="R15" s="13">
        <v>0</v>
      </c>
      <c r="S15" s="13">
        <v>0</v>
      </c>
      <c r="T15" s="13">
        <v>1</v>
      </c>
      <c r="U15" s="13">
        <v>0.09</v>
      </c>
      <c r="V15" s="13">
        <v>0</v>
      </c>
      <c r="W15" s="24">
        <v>0</v>
      </c>
    </row>
    <row r="16" spans="1:23" ht="18.75" x14ac:dyDescent="0.3">
      <c r="A16" s="35" t="s">
        <v>30</v>
      </c>
      <c r="B16" s="21" t="s">
        <v>31</v>
      </c>
      <c r="C16" s="12">
        <f t="shared" si="2"/>
        <v>38.900000000000006</v>
      </c>
      <c r="D16" s="13">
        <f t="shared" si="2"/>
        <v>34.697999999999993</v>
      </c>
      <c r="E16" s="22">
        <f t="shared" si="3"/>
        <v>0.89197943444730043</v>
      </c>
      <c r="F16" s="13">
        <v>0</v>
      </c>
      <c r="G16" s="13">
        <v>0</v>
      </c>
      <c r="H16" s="13">
        <v>2</v>
      </c>
      <c r="I16" s="13">
        <v>1.9450000000000001</v>
      </c>
      <c r="J16" s="13">
        <v>5</v>
      </c>
      <c r="K16" s="13">
        <v>4.5860000000000003</v>
      </c>
      <c r="L16" s="13">
        <v>4.5</v>
      </c>
      <c r="M16" s="13">
        <v>4.1760000000000002</v>
      </c>
      <c r="N16" s="13">
        <v>2</v>
      </c>
      <c r="O16" s="13">
        <v>1.6539999999999999</v>
      </c>
      <c r="P16" s="13">
        <v>7.6</v>
      </c>
      <c r="Q16" s="23">
        <v>7.54</v>
      </c>
      <c r="R16" s="13">
        <v>2</v>
      </c>
      <c r="S16" s="13">
        <v>2.7170000000000001</v>
      </c>
      <c r="T16" s="13">
        <v>3.3</v>
      </c>
      <c r="U16" s="13">
        <v>3.246</v>
      </c>
      <c r="V16" s="13">
        <v>12.5</v>
      </c>
      <c r="W16" s="24">
        <v>8.8339999999999996</v>
      </c>
    </row>
    <row r="17" spans="1:24" ht="18.75" x14ac:dyDescent="0.3">
      <c r="A17" s="35" t="s">
        <v>32</v>
      </c>
      <c r="B17" s="21" t="s">
        <v>33</v>
      </c>
      <c r="C17" s="12">
        <f t="shared" si="2"/>
        <v>49.038000000000004</v>
      </c>
      <c r="D17" s="13">
        <f t="shared" si="2"/>
        <v>46.187000000000005</v>
      </c>
      <c r="E17" s="22">
        <f t="shared" si="3"/>
        <v>0.94186141359761821</v>
      </c>
      <c r="F17" s="13">
        <v>2.9780000000000002</v>
      </c>
      <c r="G17" s="13">
        <v>2.9780000000000002</v>
      </c>
      <c r="H17" s="13">
        <v>3</v>
      </c>
      <c r="I17" s="13">
        <v>3</v>
      </c>
      <c r="J17" s="13">
        <v>12</v>
      </c>
      <c r="K17" s="13">
        <v>11.762</v>
      </c>
      <c r="L17" s="13">
        <v>0</v>
      </c>
      <c r="M17" s="13">
        <v>0.2</v>
      </c>
      <c r="N17" s="13">
        <v>5</v>
      </c>
      <c r="O17" s="13">
        <v>4.6749999999999998</v>
      </c>
      <c r="P17" s="13">
        <v>12.5</v>
      </c>
      <c r="Q17" s="23">
        <v>12.135999999999999</v>
      </c>
      <c r="R17" s="13">
        <v>10.56</v>
      </c>
      <c r="S17" s="13">
        <v>10.791</v>
      </c>
      <c r="T17" s="13">
        <v>1</v>
      </c>
      <c r="U17" s="13">
        <v>0.64500000000000002</v>
      </c>
      <c r="V17" s="13">
        <v>2</v>
      </c>
      <c r="W17" s="24">
        <v>0</v>
      </c>
    </row>
    <row r="18" spans="1:24" ht="18.75" x14ac:dyDescent="0.3">
      <c r="A18" s="35" t="s">
        <v>34</v>
      </c>
      <c r="B18" s="21" t="s">
        <v>35</v>
      </c>
      <c r="C18" s="12">
        <f t="shared" si="2"/>
        <v>20.5</v>
      </c>
      <c r="D18" s="13">
        <f t="shared" si="2"/>
        <v>20.5</v>
      </c>
      <c r="E18" s="22">
        <f t="shared" si="3"/>
        <v>1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20.5</v>
      </c>
      <c r="O18" s="13">
        <v>20.5</v>
      </c>
      <c r="P18" s="13">
        <v>0</v>
      </c>
      <c r="Q18" s="2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24">
        <v>0</v>
      </c>
    </row>
    <row r="19" spans="1:24" ht="18.75" x14ac:dyDescent="0.3">
      <c r="A19" s="35" t="s">
        <v>36</v>
      </c>
      <c r="B19" s="21" t="s">
        <v>37</v>
      </c>
      <c r="C19" s="12">
        <f t="shared" si="2"/>
        <v>13.242000000000001</v>
      </c>
      <c r="D19" s="13">
        <f t="shared" si="2"/>
        <v>13.172000000000001</v>
      </c>
      <c r="E19" s="22">
        <f t="shared" si="3"/>
        <v>0.99471378945778577</v>
      </c>
      <c r="F19" s="13">
        <v>9.2420000000000009</v>
      </c>
      <c r="G19" s="13">
        <v>9.2420000000000009</v>
      </c>
      <c r="H19" s="13">
        <v>0</v>
      </c>
      <c r="I19" s="13">
        <v>0</v>
      </c>
      <c r="J19" s="13">
        <v>4</v>
      </c>
      <c r="K19" s="13">
        <v>3.93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2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24">
        <v>0</v>
      </c>
    </row>
    <row r="20" spans="1:24" ht="18.75" x14ac:dyDescent="0.3">
      <c r="A20" s="35" t="s">
        <v>38</v>
      </c>
      <c r="B20" s="21" t="s">
        <v>39</v>
      </c>
      <c r="C20" s="12">
        <f t="shared" si="2"/>
        <v>117.00700000000001</v>
      </c>
      <c r="D20" s="13">
        <f t="shared" si="2"/>
        <v>105.161</v>
      </c>
      <c r="E20" s="22">
        <f t="shared" si="3"/>
        <v>0.89875819395420786</v>
      </c>
      <c r="F20" s="13">
        <v>6.3070000000000004</v>
      </c>
      <c r="G20" s="13">
        <v>6.3070000000000004</v>
      </c>
      <c r="H20" s="13">
        <v>12</v>
      </c>
      <c r="I20" s="13">
        <v>11.647</v>
      </c>
      <c r="J20" s="13">
        <v>25</v>
      </c>
      <c r="K20" s="13">
        <v>24.917999999999999</v>
      </c>
      <c r="L20" s="13">
        <v>14.5</v>
      </c>
      <c r="M20" s="13">
        <v>29.748000000000001</v>
      </c>
      <c r="N20" s="13">
        <v>17.600000000000001</v>
      </c>
      <c r="O20" s="13">
        <v>14.269</v>
      </c>
      <c r="P20" s="13">
        <v>12.5</v>
      </c>
      <c r="Q20" s="23">
        <v>0</v>
      </c>
      <c r="R20" s="13">
        <v>1.1000000000000001</v>
      </c>
      <c r="S20" s="13">
        <v>1.008</v>
      </c>
      <c r="T20" s="13">
        <v>17</v>
      </c>
      <c r="U20" s="13">
        <v>16.870999999999999</v>
      </c>
      <c r="V20" s="13">
        <v>11</v>
      </c>
      <c r="W20" s="24">
        <v>0.39300000000000002</v>
      </c>
    </row>
    <row r="21" spans="1:24" ht="37.5" x14ac:dyDescent="0.3">
      <c r="A21" s="36" t="s">
        <v>40</v>
      </c>
      <c r="B21" s="26" t="s">
        <v>41</v>
      </c>
      <c r="C21" s="27">
        <f>F21+H21+J21+L21+N21+P21+R21+T21+V21</f>
        <v>1962.2</v>
      </c>
      <c r="D21" s="27">
        <f t="shared" si="2"/>
        <v>1628.5030000000002</v>
      </c>
      <c r="E21" s="28">
        <f>D21/C21</f>
        <v>0.82993731525838355</v>
      </c>
      <c r="F21" s="27">
        <v>275</v>
      </c>
      <c r="G21" s="27">
        <f>G23+G24+G25+G26</f>
        <v>19.7</v>
      </c>
      <c r="H21" s="27">
        <v>290</v>
      </c>
      <c r="I21" s="27">
        <f>I23+I24+I25+I26</f>
        <v>62.616999999999997</v>
      </c>
      <c r="J21" s="27">
        <v>270</v>
      </c>
      <c r="K21" s="27">
        <f t="shared" ref="K21:V21" si="4">K23+K24+K25+K26</f>
        <v>88.215000000000003</v>
      </c>
      <c r="L21" s="27">
        <f t="shared" si="4"/>
        <v>200</v>
      </c>
      <c r="M21" s="27">
        <f t="shared" si="4"/>
        <v>401.10300000000001</v>
      </c>
      <c r="N21" s="27">
        <f t="shared" si="4"/>
        <v>200</v>
      </c>
      <c r="O21" s="27">
        <f t="shared" si="4"/>
        <v>442.76800000000003</v>
      </c>
      <c r="P21" s="27">
        <f t="shared" si="4"/>
        <v>168.4</v>
      </c>
      <c r="Q21" s="29">
        <f t="shared" si="4"/>
        <v>306.11099999999999</v>
      </c>
      <c r="R21" s="27">
        <f t="shared" si="4"/>
        <v>170</v>
      </c>
      <c r="S21" s="27">
        <f>S23+S24+S25+S26</f>
        <v>23.824999999999999</v>
      </c>
      <c r="T21" s="27">
        <f t="shared" si="4"/>
        <v>140</v>
      </c>
      <c r="U21" s="27">
        <f>U23+U24+U25+U26</f>
        <v>206.86500000000001</v>
      </c>
      <c r="V21" s="27">
        <f t="shared" si="4"/>
        <v>248.8</v>
      </c>
      <c r="W21" s="30">
        <f>W23+W24+W25+W26</f>
        <v>77.298999999999992</v>
      </c>
    </row>
    <row r="22" spans="1:24" ht="18.75" x14ac:dyDescent="0.3">
      <c r="A22" s="35"/>
      <c r="B22" s="21" t="s">
        <v>23</v>
      </c>
      <c r="C22" s="32"/>
      <c r="D22" s="32"/>
      <c r="E22" s="22"/>
      <c r="F22" s="32"/>
      <c r="G22" s="32"/>
      <c r="H22" s="32"/>
      <c r="I22" s="32"/>
      <c r="J22" s="32"/>
      <c r="K22" s="32"/>
      <c r="L22" s="37"/>
      <c r="M22" s="37"/>
      <c r="N22" s="37"/>
      <c r="O22" s="37"/>
      <c r="P22" s="37"/>
      <c r="Q22" s="38"/>
      <c r="R22" s="37"/>
      <c r="S22" s="37"/>
      <c r="T22" s="37"/>
      <c r="U22" s="37"/>
      <c r="V22" s="37"/>
      <c r="W22" s="39"/>
    </row>
    <row r="23" spans="1:24" ht="18.75" x14ac:dyDescent="0.3">
      <c r="A23" s="35" t="s">
        <v>42</v>
      </c>
      <c r="B23" s="21" t="s">
        <v>43</v>
      </c>
      <c r="C23" s="12">
        <f t="shared" ref="C23:D28" si="5">F23+H23+J23+L23+N23+P23+R23+T23+V23</f>
        <v>330.33</v>
      </c>
      <c r="D23" s="13">
        <f t="shared" si="5"/>
        <v>97.852999999999994</v>
      </c>
      <c r="E23" s="22">
        <f t="shared" ref="E23:E47" si="6">D23/C23</f>
        <v>0.2962280144098326</v>
      </c>
      <c r="F23" s="40">
        <v>138</v>
      </c>
      <c r="G23" s="13">
        <v>0</v>
      </c>
      <c r="H23" s="40">
        <v>117.33</v>
      </c>
      <c r="I23" s="40">
        <v>0</v>
      </c>
      <c r="J23" s="40">
        <v>0</v>
      </c>
      <c r="K23" s="40">
        <v>0</v>
      </c>
      <c r="L23" s="40">
        <v>0</v>
      </c>
      <c r="M23" s="13">
        <v>2.7709999999999999</v>
      </c>
      <c r="N23" s="40">
        <v>0</v>
      </c>
      <c r="O23" s="40">
        <v>10.29</v>
      </c>
      <c r="P23" s="40">
        <v>0</v>
      </c>
      <c r="Q23" s="41">
        <v>10.29</v>
      </c>
      <c r="R23" s="40">
        <v>55</v>
      </c>
      <c r="S23" s="13">
        <v>21.824999999999999</v>
      </c>
      <c r="T23" s="40">
        <v>20</v>
      </c>
      <c r="U23" s="40">
        <v>23.922000000000001</v>
      </c>
      <c r="V23" s="40">
        <v>0</v>
      </c>
      <c r="W23" s="42">
        <v>28.754999999999999</v>
      </c>
    </row>
    <row r="24" spans="1:24" ht="18.75" x14ac:dyDescent="0.3">
      <c r="A24" s="35" t="s">
        <v>44</v>
      </c>
      <c r="B24" s="21" t="s">
        <v>45</v>
      </c>
      <c r="C24" s="12">
        <f t="shared" si="5"/>
        <v>0</v>
      </c>
      <c r="D24" s="13">
        <f t="shared" si="5"/>
        <v>0</v>
      </c>
      <c r="E24" s="22">
        <v>0</v>
      </c>
      <c r="F24" s="40">
        <v>0</v>
      </c>
      <c r="G24" s="13">
        <v>0</v>
      </c>
      <c r="H24" s="40">
        <v>0</v>
      </c>
      <c r="I24" s="40">
        <v>0</v>
      </c>
      <c r="J24" s="40">
        <v>0</v>
      </c>
      <c r="K24" s="40">
        <v>0</v>
      </c>
      <c r="L24" s="40">
        <v>0</v>
      </c>
      <c r="M24" s="13">
        <v>0</v>
      </c>
      <c r="N24" s="40">
        <v>0</v>
      </c>
      <c r="O24" s="40">
        <v>0</v>
      </c>
      <c r="P24" s="40">
        <v>0</v>
      </c>
      <c r="Q24" s="41">
        <v>0</v>
      </c>
      <c r="R24" s="40">
        <v>0</v>
      </c>
      <c r="S24" s="13">
        <v>0</v>
      </c>
      <c r="T24" s="40">
        <v>0</v>
      </c>
      <c r="U24" s="40">
        <v>0</v>
      </c>
      <c r="V24" s="40">
        <v>0</v>
      </c>
      <c r="W24" s="42">
        <v>0</v>
      </c>
    </row>
    <row r="25" spans="1:24" ht="18.75" x14ac:dyDescent="0.3">
      <c r="A25" s="35" t="s">
        <v>46</v>
      </c>
      <c r="B25" s="43" t="s">
        <v>47</v>
      </c>
      <c r="C25" s="12">
        <f t="shared" si="5"/>
        <v>793</v>
      </c>
      <c r="D25" s="13">
        <f t="shared" si="5"/>
        <v>774.57499999999993</v>
      </c>
      <c r="E25" s="22">
        <f t="shared" si="6"/>
        <v>0.97676544766708695</v>
      </c>
      <c r="F25" s="40">
        <v>75</v>
      </c>
      <c r="G25" s="13">
        <v>0</v>
      </c>
      <c r="H25" s="40">
        <v>77</v>
      </c>
      <c r="I25" s="40">
        <v>0</v>
      </c>
      <c r="J25" s="40">
        <v>72</v>
      </c>
      <c r="K25" s="40">
        <v>0</v>
      </c>
      <c r="L25" s="40">
        <v>149</v>
      </c>
      <c r="M25" s="13">
        <v>305.80599999999998</v>
      </c>
      <c r="N25" s="40">
        <v>116.5</v>
      </c>
      <c r="O25" s="40">
        <v>306.16800000000001</v>
      </c>
      <c r="P25" s="40">
        <v>0</v>
      </c>
      <c r="Q25" s="41">
        <v>104.157</v>
      </c>
      <c r="R25" s="40">
        <v>71.5</v>
      </c>
      <c r="S25" s="13">
        <v>0</v>
      </c>
      <c r="T25" s="40">
        <v>37.6</v>
      </c>
      <c r="U25" s="40">
        <v>58.444000000000003</v>
      </c>
      <c r="V25" s="40">
        <v>194.4</v>
      </c>
      <c r="W25" s="42">
        <v>0</v>
      </c>
    </row>
    <row r="26" spans="1:24" ht="18.75" x14ac:dyDescent="0.3">
      <c r="A26" s="35" t="s">
        <v>48</v>
      </c>
      <c r="B26" s="43" t="s">
        <v>49</v>
      </c>
      <c r="C26" s="12">
        <f t="shared" si="5"/>
        <v>763.19999999999993</v>
      </c>
      <c r="D26" s="13">
        <f t="shared" si="5"/>
        <v>756.07499999999993</v>
      </c>
      <c r="E26" s="22">
        <f t="shared" si="6"/>
        <v>0.99066430817610063</v>
      </c>
      <c r="F26" s="40">
        <v>62</v>
      </c>
      <c r="G26" s="13">
        <v>19.7</v>
      </c>
      <c r="H26" s="40">
        <v>94</v>
      </c>
      <c r="I26" s="32">
        <v>62.616999999999997</v>
      </c>
      <c r="J26" s="44">
        <v>124</v>
      </c>
      <c r="K26" s="32">
        <v>88.215000000000003</v>
      </c>
      <c r="L26" s="40">
        <v>51</v>
      </c>
      <c r="M26" s="13">
        <v>92.525999999999996</v>
      </c>
      <c r="N26" s="40">
        <v>83.5</v>
      </c>
      <c r="O26" s="32">
        <v>126.31</v>
      </c>
      <c r="P26" s="44">
        <v>168.4</v>
      </c>
      <c r="Q26" s="33">
        <v>191.66399999999999</v>
      </c>
      <c r="R26" s="40">
        <v>43.5</v>
      </c>
      <c r="S26" s="13">
        <v>2</v>
      </c>
      <c r="T26" s="40">
        <v>82.4</v>
      </c>
      <c r="U26" s="32">
        <v>124.499</v>
      </c>
      <c r="V26" s="44">
        <v>54.4</v>
      </c>
      <c r="W26" s="34">
        <v>48.543999999999997</v>
      </c>
    </row>
    <row r="27" spans="1:24" ht="18.75" x14ac:dyDescent="0.3">
      <c r="A27" s="36" t="s">
        <v>50</v>
      </c>
      <c r="B27" s="45" t="s">
        <v>51</v>
      </c>
      <c r="C27" s="27">
        <f>F27+H27+J27+L27+N27+P27+R27+T27+V27</f>
        <v>184.96799999999999</v>
      </c>
      <c r="D27" s="27">
        <f t="shared" si="5"/>
        <v>107.67299999999999</v>
      </c>
      <c r="E27" s="28">
        <f t="shared" si="6"/>
        <v>0.58211690670818728</v>
      </c>
      <c r="F27" s="46">
        <v>0</v>
      </c>
      <c r="G27" s="46">
        <v>0</v>
      </c>
      <c r="H27" s="46">
        <v>20</v>
      </c>
      <c r="I27" s="46">
        <v>0</v>
      </c>
      <c r="J27" s="46">
        <v>20</v>
      </c>
      <c r="K27" s="46">
        <v>0</v>
      </c>
      <c r="L27" s="46">
        <v>20</v>
      </c>
      <c r="M27" s="46">
        <v>4.4400000000000004</v>
      </c>
      <c r="N27" s="46">
        <v>20</v>
      </c>
      <c r="O27" s="46">
        <v>31.64</v>
      </c>
      <c r="P27" s="46">
        <v>20</v>
      </c>
      <c r="Q27" s="47">
        <v>37.4</v>
      </c>
      <c r="R27" s="46">
        <v>20</v>
      </c>
      <c r="S27" s="48">
        <v>8.1809999999999992</v>
      </c>
      <c r="T27" s="46">
        <v>50</v>
      </c>
      <c r="U27" s="46">
        <v>0</v>
      </c>
      <c r="V27" s="48">
        <v>14.968</v>
      </c>
      <c r="W27" s="49">
        <v>26.012</v>
      </c>
      <c r="X27" s="50"/>
    </row>
    <row r="28" spans="1:24" ht="37.5" x14ac:dyDescent="0.3">
      <c r="A28" s="36" t="s">
        <v>52</v>
      </c>
      <c r="B28" s="26" t="s">
        <v>53</v>
      </c>
      <c r="C28" s="27">
        <f>F28+H28+J28+L28+N28+P28+R28+T28+V28</f>
        <v>405.8</v>
      </c>
      <c r="D28" s="27">
        <f t="shared" si="5"/>
        <v>405.67899999999997</v>
      </c>
      <c r="E28" s="28">
        <f>D28/C28</f>
        <v>0.99970182355840309</v>
      </c>
      <c r="F28" s="51">
        <f>F30+F31+F32+F33+F34+F35+F36</f>
        <v>45</v>
      </c>
      <c r="G28" s="52">
        <f>G30+G31+G32+G33+G34+G35+G36</f>
        <v>20.317</v>
      </c>
      <c r="H28" s="46">
        <v>45</v>
      </c>
      <c r="I28" s="52">
        <f>I30+I31+I32+I33+I34+I35+I36</f>
        <v>40.786000000000001</v>
      </c>
      <c r="J28" s="46">
        <v>54.8</v>
      </c>
      <c r="K28" s="52">
        <f t="shared" ref="K28:V28" si="7">K30+K31+K32+K33+K34+K35+K36</f>
        <v>16.630999999999997</v>
      </c>
      <c r="L28" s="48">
        <f t="shared" si="7"/>
        <v>45</v>
      </c>
      <c r="M28" s="48">
        <f t="shared" si="7"/>
        <v>56.491</v>
      </c>
      <c r="N28" s="48">
        <f t="shared" si="7"/>
        <v>60</v>
      </c>
      <c r="O28" s="48">
        <f t="shared" si="7"/>
        <v>57.234999999999999</v>
      </c>
      <c r="P28" s="48">
        <f t="shared" si="7"/>
        <v>60</v>
      </c>
      <c r="Q28" s="53">
        <f t="shared" si="7"/>
        <v>36.811</v>
      </c>
      <c r="R28" s="48">
        <f t="shared" si="7"/>
        <v>61</v>
      </c>
      <c r="S28" s="48">
        <f>S30+S31+S32+S33+S34+S35+S36</f>
        <v>41.206999999999994</v>
      </c>
      <c r="T28" s="48">
        <f t="shared" si="7"/>
        <v>20</v>
      </c>
      <c r="U28" s="48">
        <f>U30+U31+U32+U33+U34+U35+U36</f>
        <v>25.052999999999997</v>
      </c>
      <c r="V28" s="48">
        <f t="shared" si="7"/>
        <v>15</v>
      </c>
      <c r="W28" s="49">
        <f>W30+W31+W32+W33+W34+W35+W36</f>
        <v>111.148</v>
      </c>
    </row>
    <row r="29" spans="1:24" ht="18.75" x14ac:dyDescent="0.3">
      <c r="A29" s="35"/>
      <c r="B29" s="21" t="s">
        <v>54</v>
      </c>
      <c r="C29" s="32"/>
      <c r="D29" s="54"/>
      <c r="E29" s="22"/>
      <c r="F29" s="32"/>
      <c r="G29" s="32"/>
      <c r="H29" s="32"/>
      <c r="I29" s="32"/>
      <c r="J29" s="32"/>
      <c r="K29" s="55"/>
      <c r="L29" s="32"/>
      <c r="M29" s="32"/>
      <c r="N29" s="32"/>
      <c r="O29" s="32"/>
      <c r="P29" s="32"/>
      <c r="Q29" s="55"/>
      <c r="R29" s="32"/>
      <c r="S29" s="32"/>
      <c r="T29" s="32"/>
      <c r="U29" s="32"/>
      <c r="V29" s="32"/>
      <c r="W29" s="56"/>
    </row>
    <row r="30" spans="1:24" ht="37.5" x14ac:dyDescent="0.3">
      <c r="A30" s="35" t="s">
        <v>55</v>
      </c>
      <c r="B30" s="21" t="s">
        <v>56</v>
      </c>
      <c r="C30" s="12">
        <f t="shared" ref="C30:D38" si="8">F30+H30+J30+L30+N30+P30+R30+T30+V30</f>
        <v>20</v>
      </c>
      <c r="D30" s="13">
        <f t="shared" si="8"/>
        <v>20.009</v>
      </c>
      <c r="E30" s="22">
        <f>D30/C30</f>
        <v>1.0004500000000001</v>
      </c>
      <c r="F30" s="57">
        <v>0</v>
      </c>
      <c r="G30" s="57">
        <v>0</v>
      </c>
      <c r="H30" s="57">
        <v>3.5</v>
      </c>
      <c r="I30" s="57">
        <v>3</v>
      </c>
      <c r="J30" s="57">
        <v>5</v>
      </c>
      <c r="K30" s="58">
        <v>0</v>
      </c>
      <c r="L30" s="57">
        <v>3.5</v>
      </c>
      <c r="M30" s="57">
        <v>2</v>
      </c>
      <c r="N30" s="57">
        <v>6</v>
      </c>
      <c r="O30" s="57">
        <v>5.6</v>
      </c>
      <c r="P30" s="57">
        <v>2</v>
      </c>
      <c r="Q30" s="58">
        <v>0</v>
      </c>
      <c r="R30" s="57">
        <v>0</v>
      </c>
      <c r="S30" s="57">
        <v>4.47</v>
      </c>
      <c r="T30" s="57">
        <v>0</v>
      </c>
      <c r="U30" s="57">
        <v>3.0390000000000001</v>
      </c>
      <c r="V30" s="57">
        <v>0</v>
      </c>
      <c r="W30" s="59">
        <v>1.9</v>
      </c>
    </row>
    <row r="31" spans="1:24" ht="18.75" x14ac:dyDescent="0.3">
      <c r="A31" s="35" t="s">
        <v>57</v>
      </c>
      <c r="B31" s="43" t="s">
        <v>58</v>
      </c>
      <c r="C31" s="12">
        <f t="shared" si="8"/>
        <v>34.700000000000003</v>
      </c>
      <c r="D31" s="13">
        <f t="shared" si="8"/>
        <v>34.619000000000007</v>
      </c>
      <c r="E31" s="22">
        <f t="shared" ref="E31:E36" si="9">D31/C31</f>
        <v>0.99766570605187332</v>
      </c>
      <c r="F31" s="57">
        <v>0</v>
      </c>
      <c r="G31" s="57">
        <v>0</v>
      </c>
      <c r="H31" s="57">
        <v>3</v>
      </c>
      <c r="I31" s="57">
        <v>1.55</v>
      </c>
      <c r="J31" s="57">
        <v>7</v>
      </c>
      <c r="K31" s="58">
        <v>2.04</v>
      </c>
      <c r="L31" s="57">
        <v>8.5</v>
      </c>
      <c r="M31" s="57">
        <v>6.41</v>
      </c>
      <c r="N31" s="57">
        <v>8.6999999999999993</v>
      </c>
      <c r="O31" s="57">
        <v>6.35</v>
      </c>
      <c r="P31" s="57">
        <v>7.5</v>
      </c>
      <c r="Q31" s="58">
        <v>0</v>
      </c>
      <c r="R31" s="57">
        <v>0</v>
      </c>
      <c r="S31" s="57">
        <v>10.8</v>
      </c>
      <c r="T31" s="57">
        <v>0</v>
      </c>
      <c r="U31" s="57">
        <v>6.08</v>
      </c>
      <c r="V31" s="57">
        <v>0</v>
      </c>
      <c r="W31" s="59">
        <v>1.389</v>
      </c>
    </row>
    <row r="32" spans="1:24" ht="18.75" x14ac:dyDescent="0.3">
      <c r="A32" s="35" t="s">
        <v>59</v>
      </c>
      <c r="B32" s="43" t="s">
        <v>60</v>
      </c>
      <c r="C32" s="12">
        <f t="shared" si="8"/>
        <v>14.5</v>
      </c>
      <c r="D32" s="13">
        <f t="shared" si="8"/>
        <v>14.488</v>
      </c>
      <c r="E32" s="22">
        <f t="shared" si="9"/>
        <v>0.9991724137931034</v>
      </c>
      <c r="F32" s="57">
        <v>2</v>
      </c>
      <c r="G32" s="57">
        <v>1.1859999999999999</v>
      </c>
      <c r="H32" s="57">
        <v>2</v>
      </c>
      <c r="I32" s="57">
        <v>1.1859999999999999</v>
      </c>
      <c r="J32" s="57">
        <v>2.5</v>
      </c>
      <c r="K32" s="58">
        <v>1.1859999999999999</v>
      </c>
      <c r="L32" s="57">
        <v>2.5</v>
      </c>
      <c r="M32" s="57">
        <v>1.1859999999999999</v>
      </c>
      <c r="N32" s="57">
        <v>2</v>
      </c>
      <c r="O32" s="57">
        <v>1.1859999999999999</v>
      </c>
      <c r="P32" s="57">
        <v>2.5</v>
      </c>
      <c r="Q32" s="58">
        <v>1.1859999999999999</v>
      </c>
      <c r="R32" s="57">
        <v>0</v>
      </c>
      <c r="S32" s="57">
        <v>1.5</v>
      </c>
      <c r="T32" s="57">
        <v>1</v>
      </c>
      <c r="U32" s="57">
        <v>1.1859999999999999</v>
      </c>
      <c r="V32" s="57">
        <v>0</v>
      </c>
      <c r="W32" s="59">
        <v>4.6859999999999999</v>
      </c>
    </row>
    <row r="33" spans="1:24" ht="37.5" x14ac:dyDescent="0.3">
      <c r="A33" s="35" t="s">
        <v>61</v>
      </c>
      <c r="B33" s="60" t="s">
        <v>62</v>
      </c>
      <c r="C33" s="12">
        <f t="shared" si="8"/>
        <v>30.8</v>
      </c>
      <c r="D33" s="13">
        <f t="shared" si="8"/>
        <v>30.79</v>
      </c>
      <c r="E33" s="22">
        <f t="shared" si="9"/>
        <v>0.99967532467532461</v>
      </c>
      <c r="F33" s="57">
        <v>3</v>
      </c>
      <c r="G33" s="57">
        <v>3</v>
      </c>
      <c r="H33" s="57">
        <v>4</v>
      </c>
      <c r="I33" s="57">
        <v>3.48</v>
      </c>
      <c r="J33" s="57">
        <v>7</v>
      </c>
      <c r="K33" s="58">
        <v>7</v>
      </c>
      <c r="L33" s="57">
        <v>4.5</v>
      </c>
      <c r="M33" s="57">
        <v>4</v>
      </c>
      <c r="N33" s="57">
        <v>4.5</v>
      </c>
      <c r="O33" s="57">
        <v>1</v>
      </c>
      <c r="P33" s="57">
        <v>5</v>
      </c>
      <c r="Q33" s="58">
        <v>4.2</v>
      </c>
      <c r="R33" s="57">
        <v>0</v>
      </c>
      <c r="S33" s="57">
        <v>4.1100000000000003</v>
      </c>
      <c r="T33" s="57">
        <v>2.8</v>
      </c>
      <c r="U33" s="57">
        <v>2.5</v>
      </c>
      <c r="V33" s="57">
        <v>0</v>
      </c>
      <c r="W33" s="59">
        <v>1.5</v>
      </c>
    </row>
    <row r="34" spans="1:24" ht="18.75" x14ac:dyDescent="0.3">
      <c r="A34" s="35" t="s">
        <v>63</v>
      </c>
      <c r="B34" s="60" t="s">
        <v>64</v>
      </c>
      <c r="C34" s="12">
        <f t="shared" si="8"/>
        <v>133.85000000000002</v>
      </c>
      <c r="D34" s="13">
        <f t="shared" si="8"/>
        <v>133.809</v>
      </c>
      <c r="E34" s="22">
        <f t="shared" si="9"/>
        <v>0.99969368696301808</v>
      </c>
      <c r="F34" s="57">
        <v>0</v>
      </c>
      <c r="G34" s="57">
        <v>0</v>
      </c>
      <c r="H34" s="57">
        <v>0</v>
      </c>
      <c r="I34" s="57">
        <v>0</v>
      </c>
      <c r="J34" s="57">
        <v>0</v>
      </c>
      <c r="K34" s="58">
        <v>0</v>
      </c>
      <c r="L34" s="57">
        <v>16</v>
      </c>
      <c r="M34" s="57">
        <v>15.442</v>
      </c>
      <c r="N34" s="57">
        <v>21</v>
      </c>
      <c r="O34" s="57">
        <v>13.552</v>
      </c>
      <c r="P34" s="57">
        <v>28.5</v>
      </c>
      <c r="Q34" s="58">
        <v>0</v>
      </c>
      <c r="R34" s="57">
        <v>37.15</v>
      </c>
      <c r="S34" s="57">
        <v>5.4379999999999997</v>
      </c>
      <c r="T34" s="57">
        <v>16.2</v>
      </c>
      <c r="U34" s="57">
        <v>4.976</v>
      </c>
      <c r="V34" s="57">
        <v>15</v>
      </c>
      <c r="W34" s="59">
        <v>94.400999999999996</v>
      </c>
    </row>
    <row r="35" spans="1:24" ht="18.75" x14ac:dyDescent="0.3">
      <c r="A35" s="35" t="s">
        <v>65</v>
      </c>
      <c r="B35" s="60" t="s">
        <v>66</v>
      </c>
      <c r="C35" s="12">
        <f t="shared" si="8"/>
        <v>57.8</v>
      </c>
      <c r="D35" s="13">
        <f t="shared" si="8"/>
        <v>57.801000000000002</v>
      </c>
      <c r="E35" s="22">
        <f t="shared" si="9"/>
        <v>1.0000173010380624</v>
      </c>
      <c r="F35" s="57">
        <v>7</v>
      </c>
      <c r="G35" s="57">
        <v>6.3840000000000003</v>
      </c>
      <c r="H35" s="57">
        <v>5.5</v>
      </c>
      <c r="I35" s="57">
        <v>4.8570000000000002</v>
      </c>
      <c r="J35" s="57">
        <v>6</v>
      </c>
      <c r="K35" s="58">
        <v>5.165</v>
      </c>
      <c r="L35" s="57">
        <v>7</v>
      </c>
      <c r="M35" s="57">
        <v>6.968</v>
      </c>
      <c r="N35" s="57">
        <v>8</v>
      </c>
      <c r="O35" s="57">
        <v>6.7619999999999996</v>
      </c>
      <c r="P35" s="57">
        <v>8</v>
      </c>
      <c r="Q35" s="58">
        <v>6.8390000000000004</v>
      </c>
      <c r="R35" s="57">
        <v>16.3</v>
      </c>
      <c r="S35" s="57">
        <v>6.282</v>
      </c>
      <c r="T35" s="57">
        <v>0</v>
      </c>
      <c r="U35" s="57">
        <v>7.2720000000000002</v>
      </c>
      <c r="V35" s="57">
        <v>0</v>
      </c>
      <c r="W35" s="59">
        <v>7.2720000000000002</v>
      </c>
    </row>
    <row r="36" spans="1:24" ht="18.75" x14ac:dyDescent="0.3">
      <c r="A36" s="35" t="s">
        <v>67</v>
      </c>
      <c r="B36" s="60" t="s">
        <v>49</v>
      </c>
      <c r="C36" s="12">
        <f t="shared" si="8"/>
        <v>114.14999999999999</v>
      </c>
      <c r="D36" s="13">
        <f t="shared" si="8"/>
        <v>114.163</v>
      </c>
      <c r="E36" s="22">
        <f t="shared" si="9"/>
        <v>1.000113885238721</v>
      </c>
      <c r="F36" s="57">
        <v>33</v>
      </c>
      <c r="G36" s="57">
        <v>9.7469999999999999</v>
      </c>
      <c r="H36" s="57">
        <v>27</v>
      </c>
      <c r="I36" s="57">
        <v>26.713000000000001</v>
      </c>
      <c r="J36" s="57">
        <v>27.3</v>
      </c>
      <c r="K36" s="58">
        <v>1.24</v>
      </c>
      <c r="L36" s="57">
        <v>3</v>
      </c>
      <c r="M36" s="57">
        <v>20.484999999999999</v>
      </c>
      <c r="N36" s="57">
        <v>9.8000000000000007</v>
      </c>
      <c r="O36" s="57">
        <v>22.785</v>
      </c>
      <c r="P36" s="57">
        <v>6.5</v>
      </c>
      <c r="Q36" s="58">
        <v>24.585999999999999</v>
      </c>
      <c r="R36" s="57">
        <v>7.55</v>
      </c>
      <c r="S36" s="57">
        <v>8.6069999999999993</v>
      </c>
      <c r="T36" s="57">
        <v>0</v>
      </c>
      <c r="U36" s="57">
        <v>0</v>
      </c>
      <c r="V36" s="57">
        <v>0</v>
      </c>
      <c r="W36" s="59">
        <v>0</v>
      </c>
    </row>
    <row r="37" spans="1:24" ht="18.75" x14ac:dyDescent="0.3">
      <c r="A37" s="36" t="s">
        <v>68</v>
      </c>
      <c r="B37" s="45" t="s">
        <v>69</v>
      </c>
      <c r="C37" s="27">
        <f>F37+H37+J37+L37+N37+P37+R37+T37+V37</f>
        <v>107</v>
      </c>
      <c r="D37" s="27">
        <f t="shared" si="8"/>
        <v>102.34699999999999</v>
      </c>
      <c r="E37" s="28">
        <f t="shared" si="6"/>
        <v>0.9565140186915887</v>
      </c>
      <c r="F37" s="48">
        <v>15</v>
      </c>
      <c r="G37" s="48">
        <v>6.4870000000000001</v>
      </c>
      <c r="H37" s="48">
        <v>15</v>
      </c>
      <c r="I37" s="48">
        <v>8.2650000000000006</v>
      </c>
      <c r="J37" s="48">
        <v>15</v>
      </c>
      <c r="K37" s="61">
        <v>16.085000000000001</v>
      </c>
      <c r="L37" s="48">
        <v>15</v>
      </c>
      <c r="M37" s="48">
        <v>21.271999999999998</v>
      </c>
      <c r="N37" s="48">
        <v>15</v>
      </c>
      <c r="O37" s="48">
        <v>20.184999999999999</v>
      </c>
      <c r="P37" s="48">
        <v>8</v>
      </c>
      <c r="Q37" s="61">
        <v>10.627000000000001</v>
      </c>
      <c r="R37" s="48">
        <v>4</v>
      </c>
      <c r="S37" s="48">
        <v>4.0789999999999997</v>
      </c>
      <c r="T37" s="48">
        <v>16</v>
      </c>
      <c r="U37" s="48">
        <v>12.945</v>
      </c>
      <c r="V37" s="48">
        <v>4</v>
      </c>
      <c r="W37" s="62">
        <v>2.4020000000000001</v>
      </c>
    </row>
    <row r="38" spans="1:24" ht="24.75" customHeight="1" x14ac:dyDescent="0.3">
      <c r="A38" s="36" t="s">
        <v>70</v>
      </c>
      <c r="B38" s="26" t="s">
        <v>71</v>
      </c>
      <c r="C38" s="27">
        <f>F38+H38+J38+L38+N38+P38+R38+T38+V38</f>
        <v>2260.13</v>
      </c>
      <c r="D38" s="27">
        <f t="shared" si="8"/>
        <v>1894.5809999999999</v>
      </c>
      <c r="E38" s="28">
        <f t="shared" si="6"/>
        <v>0.83826195838292483</v>
      </c>
      <c r="F38" s="48">
        <f t="shared" ref="F38:V38" si="10">F40+F41+F42+F43</f>
        <v>880.90700000000004</v>
      </c>
      <c r="G38" s="48">
        <f t="shared" si="10"/>
        <v>599.44799999999998</v>
      </c>
      <c r="H38" s="48">
        <f t="shared" si="10"/>
        <v>538.49400000000003</v>
      </c>
      <c r="I38" s="48">
        <f t="shared" si="10"/>
        <v>675.36</v>
      </c>
      <c r="J38" s="48">
        <f t="shared" si="10"/>
        <v>373.31999999999994</v>
      </c>
      <c r="K38" s="61">
        <f t="shared" si="10"/>
        <v>343.95399999999995</v>
      </c>
      <c r="L38" s="48">
        <f t="shared" si="10"/>
        <v>187</v>
      </c>
      <c r="M38" s="48">
        <f t="shared" si="10"/>
        <v>110.131</v>
      </c>
      <c r="N38" s="48">
        <f t="shared" si="10"/>
        <v>74</v>
      </c>
      <c r="O38" s="48">
        <f t="shared" si="10"/>
        <v>90.165999999999997</v>
      </c>
      <c r="P38" s="48">
        <f t="shared" si="10"/>
        <v>74</v>
      </c>
      <c r="Q38" s="61">
        <f t="shared" si="10"/>
        <v>-74.937000000000012</v>
      </c>
      <c r="R38" s="48">
        <f t="shared" si="10"/>
        <v>54</v>
      </c>
      <c r="S38" s="48">
        <f>S40+S41+S42+S43</f>
        <v>70.673000000000002</v>
      </c>
      <c r="T38" s="48">
        <f t="shared" si="10"/>
        <v>49.408999999999999</v>
      </c>
      <c r="U38" s="48">
        <f>U40+U41+U42+U43</f>
        <v>14.971</v>
      </c>
      <c r="V38" s="48">
        <f t="shared" si="10"/>
        <v>29</v>
      </c>
      <c r="W38" s="62">
        <f>W40+W41+W42+W43</f>
        <v>64.814999999999998</v>
      </c>
    </row>
    <row r="39" spans="1:24" ht="18.75" x14ac:dyDescent="0.3">
      <c r="A39" s="35"/>
      <c r="B39" s="21" t="s">
        <v>23</v>
      </c>
      <c r="C39" s="32"/>
      <c r="D39" s="32"/>
      <c r="E39" s="22"/>
      <c r="F39" s="57"/>
      <c r="G39" s="57"/>
      <c r="H39" s="57"/>
      <c r="I39" s="57"/>
      <c r="J39" s="57"/>
      <c r="K39" s="58"/>
      <c r="L39" s="57"/>
      <c r="M39" s="57"/>
      <c r="N39" s="57"/>
      <c r="O39" s="57"/>
      <c r="P39" s="57"/>
      <c r="Q39" s="58"/>
      <c r="R39" s="57"/>
      <c r="S39" s="57"/>
      <c r="T39" s="57"/>
      <c r="U39" s="57"/>
      <c r="V39" s="57"/>
      <c r="W39" s="59"/>
    </row>
    <row r="40" spans="1:24" ht="18.75" x14ac:dyDescent="0.3">
      <c r="A40" s="35" t="s">
        <v>72</v>
      </c>
      <c r="B40" s="21" t="s">
        <v>73</v>
      </c>
      <c r="C40" s="12">
        <f t="shared" ref="C40:D45" si="11">F40+H40+J40+L40+N40+P40+R40+T40+V40</f>
        <v>1188.2150000000001</v>
      </c>
      <c r="D40" s="13">
        <f t="shared" si="11"/>
        <v>893.02099999999996</v>
      </c>
      <c r="E40" s="22">
        <f t="shared" si="6"/>
        <v>0.7515651628703558</v>
      </c>
      <c r="F40" s="57">
        <v>643.90700000000004</v>
      </c>
      <c r="G40" s="57">
        <v>500</v>
      </c>
      <c r="H40" s="57">
        <v>361.49400000000003</v>
      </c>
      <c r="I40" s="57">
        <v>400</v>
      </c>
      <c r="J40" s="57">
        <v>182.81399999999999</v>
      </c>
      <c r="K40" s="58">
        <v>151.398</v>
      </c>
      <c r="L40" s="57">
        <v>0</v>
      </c>
      <c r="M40" s="57">
        <v>0</v>
      </c>
      <c r="N40" s="57">
        <v>0</v>
      </c>
      <c r="O40" s="57">
        <v>0</v>
      </c>
      <c r="P40" s="57">
        <v>0</v>
      </c>
      <c r="Q40" s="58">
        <v>-158.37700000000001</v>
      </c>
      <c r="R40" s="57">
        <v>0</v>
      </c>
      <c r="S40" s="57">
        <v>0</v>
      </c>
      <c r="T40" s="57">
        <v>0</v>
      </c>
      <c r="U40" s="57">
        <v>0</v>
      </c>
      <c r="V40" s="57">
        <v>0</v>
      </c>
      <c r="W40" s="59">
        <v>0</v>
      </c>
    </row>
    <row r="41" spans="1:24" s="64" customFormat="1" ht="18.75" x14ac:dyDescent="0.3">
      <c r="A41" s="35" t="s">
        <v>74</v>
      </c>
      <c r="B41" s="21" t="s">
        <v>75</v>
      </c>
      <c r="C41" s="12">
        <f t="shared" si="11"/>
        <v>765.40899999999999</v>
      </c>
      <c r="D41" s="13">
        <f t="shared" si="11"/>
        <v>722.05599999999993</v>
      </c>
      <c r="E41" s="22">
        <f t="shared" si="6"/>
        <v>0.94335969396753883</v>
      </c>
      <c r="F41" s="57">
        <v>170</v>
      </c>
      <c r="G41" s="57">
        <v>64.701999999999998</v>
      </c>
      <c r="H41" s="57">
        <v>120</v>
      </c>
      <c r="I41" s="57">
        <v>191.18600000000001</v>
      </c>
      <c r="J41" s="58">
        <v>120</v>
      </c>
      <c r="K41" s="57">
        <v>131.91900000000001</v>
      </c>
      <c r="L41" s="57">
        <v>120</v>
      </c>
      <c r="M41" s="63">
        <v>62.517000000000003</v>
      </c>
      <c r="N41" s="57">
        <v>65</v>
      </c>
      <c r="O41" s="57">
        <v>76.427999999999997</v>
      </c>
      <c r="P41" s="57">
        <v>65</v>
      </c>
      <c r="Q41" s="58">
        <v>75.849000000000004</v>
      </c>
      <c r="R41" s="57">
        <v>45</v>
      </c>
      <c r="S41" s="63">
        <v>61.86</v>
      </c>
      <c r="T41" s="57">
        <v>40.408999999999999</v>
      </c>
      <c r="U41" s="57">
        <v>2.9729999999999999</v>
      </c>
      <c r="V41" s="57">
        <v>20</v>
      </c>
      <c r="W41" s="59">
        <v>54.622</v>
      </c>
    </row>
    <row r="42" spans="1:24" s="64" customFormat="1" ht="18.75" x14ac:dyDescent="0.3">
      <c r="A42" s="35" t="s">
        <v>76</v>
      </c>
      <c r="B42" s="21" t="s">
        <v>77</v>
      </c>
      <c r="C42" s="12">
        <f t="shared" si="11"/>
        <v>93</v>
      </c>
      <c r="D42" s="13">
        <f t="shared" si="11"/>
        <v>82.917000000000002</v>
      </c>
      <c r="E42" s="22">
        <f t="shared" si="6"/>
        <v>0.89158064516129032</v>
      </c>
      <c r="F42" s="57">
        <v>12</v>
      </c>
      <c r="G42" s="57">
        <v>12</v>
      </c>
      <c r="H42" s="57">
        <v>12</v>
      </c>
      <c r="I42" s="57">
        <v>12</v>
      </c>
      <c r="J42" s="58">
        <v>12</v>
      </c>
      <c r="K42" s="57">
        <v>6.1429999999999998</v>
      </c>
      <c r="L42" s="57">
        <v>12</v>
      </c>
      <c r="M42" s="63">
        <v>7.601</v>
      </c>
      <c r="N42" s="57">
        <v>9</v>
      </c>
      <c r="O42" s="57">
        <v>6.5780000000000003</v>
      </c>
      <c r="P42" s="57">
        <v>9</v>
      </c>
      <c r="Q42" s="58">
        <v>7.5910000000000002</v>
      </c>
      <c r="R42" s="57">
        <v>9</v>
      </c>
      <c r="S42" s="63">
        <v>8.8130000000000006</v>
      </c>
      <c r="T42" s="57">
        <v>9</v>
      </c>
      <c r="U42" s="57">
        <v>11.997999999999999</v>
      </c>
      <c r="V42" s="57">
        <v>9</v>
      </c>
      <c r="W42" s="59">
        <v>10.193</v>
      </c>
    </row>
    <row r="43" spans="1:24" s="64" customFormat="1" ht="18.75" x14ac:dyDescent="0.3">
      <c r="A43" s="35" t="s">
        <v>78</v>
      </c>
      <c r="B43" s="21" t="s">
        <v>79</v>
      </c>
      <c r="C43" s="12">
        <f t="shared" si="11"/>
        <v>213.506</v>
      </c>
      <c r="D43" s="13">
        <f t="shared" si="11"/>
        <v>196.58699999999999</v>
      </c>
      <c r="E43" s="22">
        <f t="shared" si="6"/>
        <v>0.92075632534917051</v>
      </c>
      <c r="F43" s="57">
        <v>55</v>
      </c>
      <c r="G43" s="57">
        <v>22.745999999999999</v>
      </c>
      <c r="H43" s="57">
        <v>45</v>
      </c>
      <c r="I43" s="57">
        <v>72.174000000000007</v>
      </c>
      <c r="J43" s="58">
        <v>58.506</v>
      </c>
      <c r="K43" s="57">
        <v>54.494</v>
      </c>
      <c r="L43" s="57">
        <v>55</v>
      </c>
      <c r="M43" s="63">
        <v>40.012999999999998</v>
      </c>
      <c r="N43" s="57">
        <v>0</v>
      </c>
      <c r="O43" s="57">
        <v>7.16</v>
      </c>
      <c r="P43" s="57">
        <v>0</v>
      </c>
      <c r="Q43" s="58">
        <v>0</v>
      </c>
      <c r="R43" s="57">
        <v>0</v>
      </c>
      <c r="S43" s="63">
        <v>0</v>
      </c>
      <c r="T43" s="57">
        <v>0</v>
      </c>
      <c r="U43" s="57">
        <v>0</v>
      </c>
      <c r="V43" s="57">
        <v>0</v>
      </c>
      <c r="W43" s="59">
        <v>0</v>
      </c>
    </row>
    <row r="44" spans="1:24" s="64" customFormat="1" ht="48" customHeight="1" x14ac:dyDescent="0.3">
      <c r="A44" s="36" t="s">
        <v>80</v>
      </c>
      <c r="B44" s="65" t="s">
        <v>81</v>
      </c>
      <c r="C44" s="27">
        <f>F44+H44+J44+L44+N44+P44+R44+T44+V44</f>
        <v>51.075000000000003</v>
      </c>
      <c r="D44" s="27">
        <f t="shared" si="11"/>
        <v>12.571000000000002</v>
      </c>
      <c r="E44" s="28">
        <f t="shared" si="6"/>
        <v>0.24612824278022519</v>
      </c>
      <c r="F44" s="48">
        <v>4</v>
      </c>
      <c r="G44" s="48">
        <v>2.88</v>
      </c>
      <c r="H44" s="48">
        <v>6</v>
      </c>
      <c r="I44" s="48">
        <v>2.25</v>
      </c>
      <c r="J44" s="61">
        <v>6</v>
      </c>
      <c r="K44" s="48">
        <v>0</v>
      </c>
      <c r="L44" s="48">
        <v>6</v>
      </c>
      <c r="M44" s="66">
        <v>2.3109999999999999</v>
      </c>
      <c r="N44" s="48">
        <v>0</v>
      </c>
      <c r="O44" s="48">
        <v>1.6</v>
      </c>
      <c r="P44" s="48">
        <v>0</v>
      </c>
      <c r="Q44" s="61">
        <v>0</v>
      </c>
      <c r="R44" s="48">
        <v>0</v>
      </c>
      <c r="S44" s="66">
        <v>0</v>
      </c>
      <c r="T44" s="48">
        <v>0</v>
      </c>
      <c r="U44" s="48">
        <v>0.33</v>
      </c>
      <c r="V44" s="48">
        <v>29.074999999999999</v>
      </c>
      <c r="W44" s="62">
        <v>3.2</v>
      </c>
      <c r="X44" s="67"/>
    </row>
    <row r="45" spans="1:24" s="64" customFormat="1" ht="18.75" x14ac:dyDescent="0.3">
      <c r="A45" s="36" t="s">
        <v>82</v>
      </c>
      <c r="B45" s="26" t="s">
        <v>83</v>
      </c>
      <c r="C45" s="27">
        <f>F45+H45+J45+L45+N45+P45+R45+T45+V45</f>
        <v>3360.683</v>
      </c>
      <c r="D45" s="27">
        <f t="shared" si="11"/>
        <v>2979.1890000000003</v>
      </c>
      <c r="E45" s="28">
        <f t="shared" si="6"/>
        <v>0.88648319404121134</v>
      </c>
      <c r="F45" s="48">
        <f t="shared" ref="F45:V45" si="12">F47+F48</f>
        <v>216.2</v>
      </c>
      <c r="G45" s="48">
        <f t="shared" si="12"/>
        <v>143.06100000000001</v>
      </c>
      <c r="H45" s="48">
        <f t="shared" si="12"/>
        <v>200</v>
      </c>
      <c r="I45" s="48">
        <f t="shared" si="12"/>
        <v>186.49099999999999</v>
      </c>
      <c r="J45" s="61">
        <f t="shared" si="12"/>
        <v>191.4</v>
      </c>
      <c r="K45" s="48">
        <f t="shared" si="12"/>
        <v>182.88300000000001</v>
      </c>
      <c r="L45" s="48">
        <f t="shared" si="12"/>
        <v>335.07299999999998</v>
      </c>
      <c r="M45" s="66">
        <f t="shared" si="12"/>
        <v>220.375</v>
      </c>
      <c r="N45" s="48">
        <f t="shared" si="12"/>
        <v>515.07299999999998</v>
      </c>
      <c r="O45" s="48">
        <f t="shared" si="12"/>
        <v>380.202</v>
      </c>
      <c r="P45" s="48">
        <f t="shared" si="12"/>
        <v>354.77300000000002</v>
      </c>
      <c r="Q45" s="61">
        <f t="shared" si="12"/>
        <v>505.40199999999999</v>
      </c>
      <c r="R45" s="66">
        <f t="shared" si="12"/>
        <v>488.37299999999999</v>
      </c>
      <c r="S45" s="66">
        <f>S47+S48</f>
        <v>350.06299999999999</v>
      </c>
      <c r="T45" s="66">
        <f t="shared" si="12"/>
        <v>797.34100000000001</v>
      </c>
      <c r="U45" s="48">
        <f>U47+U48</f>
        <v>606.1049999999999</v>
      </c>
      <c r="V45" s="66">
        <f t="shared" si="12"/>
        <v>262.45</v>
      </c>
      <c r="W45" s="62">
        <f>W47+W48</f>
        <v>404.60700000000003</v>
      </c>
      <c r="X45" s="67"/>
    </row>
    <row r="46" spans="1:24" s="64" customFormat="1" ht="18.75" x14ac:dyDescent="0.3">
      <c r="A46" s="35"/>
      <c r="B46" s="21" t="s">
        <v>23</v>
      </c>
      <c r="C46" s="13"/>
      <c r="D46" s="32"/>
      <c r="E46" s="22"/>
      <c r="F46" s="57"/>
      <c r="G46" s="57"/>
      <c r="H46" s="57"/>
      <c r="I46" s="57"/>
      <c r="J46" s="58"/>
      <c r="K46" s="57"/>
      <c r="L46" s="57"/>
      <c r="M46" s="63"/>
      <c r="N46" s="57"/>
      <c r="O46" s="57"/>
      <c r="P46" s="57"/>
      <c r="Q46" s="58"/>
      <c r="R46" s="57"/>
      <c r="S46" s="63"/>
      <c r="T46" s="57"/>
      <c r="U46" s="57"/>
      <c r="V46" s="57"/>
      <c r="W46" s="59"/>
      <c r="X46" s="67"/>
    </row>
    <row r="47" spans="1:24" s="64" customFormat="1" ht="18.75" x14ac:dyDescent="0.3">
      <c r="A47" s="35" t="s">
        <v>84</v>
      </c>
      <c r="B47" s="21" t="s">
        <v>85</v>
      </c>
      <c r="C47" s="12">
        <f t="shared" ref="C47:D49" si="13">F47+H47+J47+L47+N47+P47+R47+T47+V47</f>
        <v>131.60400000000001</v>
      </c>
      <c r="D47" s="13">
        <f t="shared" si="13"/>
        <v>115.07000000000002</v>
      </c>
      <c r="E47" s="68">
        <f t="shared" si="6"/>
        <v>0.87436552080483887</v>
      </c>
      <c r="F47" s="57">
        <v>36.200000000000003</v>
      </c>
      <c r="G47" s="57">
        <v>24.015999999999998</v>
      </c>
      <c r="H47" s="57">
        <v>20</v>
      </c>
      <c r="I47" s="57">
        <v>11.404</v>
      </c>
      <c r="J47" s="58">
        <v>10</v>
      </c>
      <c r="K47" s="57">
        <v>11.351000000000001</v>
      </c>
      <c r="L47" s="57">
        <v>10</v>
      </c>
      <c r="M47" s="63">
        <v>11.352</v>
      </c>
      <c r="N47" s="57">
        <v>10</v>
      </c>
      <c r="O47" s="57">
        <v>11.374000000000001</v>
      </c>
      <c r="P47" s="57">
        <v>10</v>
      </c>
      <c r="Q47" s="58">
        <v>11.388</v>
      </c>
      <c r="R47" s="57">
        <v>12</v>
      </c>
      <c r="S47" s="63">
        <v>11.372999999999999</v>
      </c>
      <c r="T47" s="57">
        <v>12</v>
      </c>
      <c r="U47" s="57">
        <v>11.406000000000001</v>
      </c>
      <c r="V47" s="57">
        <v>11.404</v>
      </c>
      <c r="W47" s="59">
        <v>11.406000000000001</v>
      </c>
      <c r="X47" s="67"/>
    </row>
    <row r="48" spans="1:24" s="64" customFormat="1" ht="18.75" x14ac:dyDescent="0.3">
      <c r="A48" s="35" t="s">
        <v>86</v>
      </c>
      <c r="B48" s="21" t="s">
        <v>87</v>
      </c>
      <c r="C48" s="12">
        <f t="shared" si="13"/>
        <v>3229.0789999999997</v>
      </c>
      <c r="D48" s="13">
        <f t="shared" si="13"/>
        <v>2864.1190000000001</v>
      </c>
      <c r="E48" s="68">
        <f>D48/C48</f>
        <v>0.88697706064174964</v>
      </c>
      <c r="F48" s="57">
        <v>180</v>
      </c>
      <c r="G48" s="57">
        <v>119.045</v>
      </c>
      <c r="H48" s="57">
        <v>180</v>
      </c>
      <c r="I48" s="57">
        <v>175.08699999999999</v>
      </c>
      <c r="J48" s="58">
        <v>181.4</v>
      </c>
      <c r="K48" s="57">
        <v>171.53200000000001</v>
      </c>
      <c r="L48" s="57">
        <v>325.07299999999998</v>
      </c>
      <c r="M48" s="63">
        <v>209.023</v>
      </c>
      <c r="N48" s="57">
        <v>505.07299999999998</v>
      </c>
      <c r="O48" s="57">
        <v>368.82799999999997</v>
      </c>
      <c r="P48" s="57">
        <v>344.77300000000002</v>
      </c>
      <c r="Q48" s="58">
        <v>494.01400000000001</v>
      </c>
      <c r="R48" s="57">
        <v>476.37299999999999</v>
      </c>
      <c r="S48" s="63">
        <v>338.69</v>
      </c>
      <c r="T48" s="57">
        <v>785.34100000000001</v>
      </c>
      <c r="U48" s="57">
        <v>594.69899999999996</v>
      </c>
      <c r="V48" s="57">
        <v>251.04599999999999</v>
      </c>
      <c r="W48" s="59">
        <v>393.20100000000002</v>
      </c>
      <c r="X48" s="67"/>
    </row>
    <row r="49" spans="1:24" s="64" customFormat="1" ht="19.5" thickBot="1" x14ac:dyDescent="0.35">
      <c r="A49" s="69" t="s">
        <v>88</v>
      </c>
      <c r="B49" s="70" t="s">
        <v>89</v>
      </c>
      <c r="C49" s="27">
        <f>F49+H49+J49+L49+N49+P49+R49+T49+V49</f>
        <v>5.0640000000000001</v>
      </c>
      <c r="D49" s="27">
        <f t="shared" si="13"/>
        <v>3.8557000000000001</v>
      </c>
      <c r="E49" s="71">
        <f>D49/C49</f>
        <v>0.7613941548183254</v>
      </c>
      <c r="F49" s="72">
        <v>3.2</v>
      </c>
      <c r="G49" s="72">
        <v>0.86799999999999999</v>
      </c>
      <c r="H49" s="72">
        <v>0</v>
      </c>
      <c r="I49" s="72">
        <v>0.96399999999999997</v>
      </c>
      <c r="J49" s="73">
        <v>0</v>
      </c>
      <c r="K49" s="72">
        <v>0.24</v>
      </c>
      <c r="L49" s="72">
        <v>1.8640000000000001</v>
      </c>
      <c r="M49" s="74">
        <v>0</v>
      </c>
      <c r="N49" s="72">
        <v>0</v>
      </c>
      <c r="O49" s="72">
        <v>0</v>
      </c>
      <c r="P49" s="72">
        <v>0</v>
      </c>
      <c r="Q49" s="73">
        <v>0</v>
      </c>
      <c r="R49" s="72">
        <v>0</v>
      </c>
      <c r="S49" s="74">
        <v>0</v>
      </c>
      <c r="T49" s="72">
        <v>0</v>
      </c>
      <c r="U49" s="72">
        <v>2.07E-2</v>
      </c>
      <c r="V49" s="72">
        <v>0</v>
      </c>
      <c r="W49" s="75">
        <v>1.7629999999999999</v>
      </c>
      <c r="X49" s="67"/>
    </row>
    <row r="50" spans="1:24" s="64" customFormat="1" ht="23.25" customHeight="1" thickBot="1" x14ac:dyDescent="0.35">
      <c r="A50" s="76"/>
      <c r="B50" s="77" t="s">
        <v>90</v>
      </c>
      <c r="C50" s="78">
        <f>C9+C10+C11+C21+C27+C28+C37+C38+C44+C45+C49</f>
        <v>41802.438999999998</v>
      </c>
      <c r="D50" s="78">
        <f>D49+D44+D38+D37+D28+D27+D21+D11+D10+D9+D45</f>
        <v>39523.730699999993</v>
      </c>
      <c r="E50" s="79">
        <f>D50/C50</f>
        <v>0.94548862806785017</v>
      </c>
      <c r="F50" s="78">
        <f t="shared" ref="F50:W50" si="14">F49+F44+F38+F37+F28+F27+F21+F11+F10+F9+F45</f>
        <v>4922.3499999999995</v>
      </c>
      <c r="G50" s="78">
        <f t="shared" si="14"/>
        <v>3993.0120000000002</v>
      </c>
      <c r="H50" s="78">
        <f t="shared" si="14"/>
        <v>4737.5370000000003</v>
      </c>
      <c r="I50" s="78">
        <f t="shared" si="14"/>
        <v>4334.2270000000008</v>
      </c>
      <c r="J50" s="80">
        <f t="shared" si="14"/>
        <v>4543.5629999999992</v>
      </c>
      <c r="K50" s="81">
        <f t="shared" si="14"/>
        <v>4185.2860000000001</v>
      </c>
      <c r="L50" s="82">
        <f t="shared" si="14"/>
        <v>4521.7719999999999</v>
      </c>
      <c r="M50" s="83">
        <f t="shared" si="14"/>
        <v>4579.9089999999997</v>
      </c>
      <c r="N50" s="78">
        <f t="shared" si="14"/>
        <v>4788.9090000000006</v>
      </c>
      <c r="O50" s="78">
        <f t="shared" si="14"/>
        <v>4692.4550000000008</v>
      </c>
      <c r="P50" s="78">
        <f t="shared" si="14"/>
        <v>4603.1090000000004</v>
      </c>
      <c r="Q50" s="82">
        <f t="shared" si="14"/>
        <v>5095.1319999999996</v>
      </c>
      <c r="R50" s="81">
        <f t="shared" si="14"/>
        <v>4514.0590000000002</v>
      </c>
      <c r="S50" s="83">
        <f t="shared" si="14"/>
        <v>4147.1799999999994</v>
      </c>
      <c r="T50" s="78">
        <f t="shared" si="14"/>
        <v>4951.1110000000008</v>
      </c>
      <c r="U50" s="78">
        <f t="shared" si="14"/>
        <v>4364.7776999999996</v>
      </c>
      <c r="V50" s="78">
        <f t="shared" si="14"/>
        <v>4220.0289999999995</v>
      </c>
      <c r="W50" s="82">
        <f t="shared" si="14"/>
        <v>4131.7520000000004</v>
      </c>
      <c r="X50" s="67"/>
    </row>
    <row r="51" spans="1:24" s="64" customFormat="1" ht="18.75" x14ac:dyDescent="0.3">
      <c r="A51" s="84"/>
      <c r="B51" s="3" t="s">
        <v>91</v>
      </c>
      <c r="C51" s="1"/>
      <c r="D51" s="85"/>
      <c r="E51" s="86"/>
      <c r="F51" s="1"/>
      <c r="G51" s="87" t="s">
        <v>92</v>
      </c>
      <c r="H51" s="1"/>
      <c r="I51" s="1"/>
      <c r="J51" s="1"/>
      <c r="K51" s="1"/>
      <c r="M51" s="88"/>
      <c r="R51" s="89"/>
      <c r="S51" s="89"/>
      <c r="T51" s="89"/>
      <c r="U51" s="89"/>
      <c r="V51" s="89"/>
      <c r="W51" s="89"/>
      <c r="X51" s="67"/>
    </row>
    <row r="52" spans="1:24" s="64" customFormat="1" ht="18" x14ac:dyDescent="0.25">
      <c r="A52" s="84"/>
      <c r="B52" s="1" t="s">
        <v>93</v>
      </c>
      <c r="C52" s="1"/>
      <c r="D52" s="1"/>
      <c r="E52" s="90" t="s">
        <v>94</v>
      </c>
      <c r="F52" s="1"/>
      <c r="G52" s="1"/>
      <c r="H52" s="1"/>
      <c r="I52" s="1"/>
      <c r="J52" s="1"/>
      <c r="K52" s="1"/>
      <c r="M52" s="88"/>
      <c r="X52" s="67"/>
    </row>
    <row r="53" spans="1:24" s="64" customFormat="1" ht="16.5" customHeight="1" x14ac:dyDescent="0.25">
      <c r="A53" s="84"/>
      <c r="B53" s="1"/>
      <c r="C53" s="1"/>
      <c r="D53" s="1"/>
      <c r="E53" s="90"/>
      <c r="F53" s="1"/>
      <c r="G53" s="1"/>
      <c r="H53" s="1"/>
      <c r="I53" s="1"/>
      <c r="J53" s="1"/>
      <c r="K53" s="1"/>
      <c r="M53" s="88"/>
      <c r="X53" s="67"/>
    </row>
    <row r="54" spans="1:24" s="64" customFormat="1" ht="18" x14ac:dyDescent="0.25">
      <c r="A54" s="84"/>
      <c r="B54" s="1"/>
      <c r="C54" s="1"/>
      <c r="D54" s="1"/>
      <c r="E54" s="1"/>
      <c r="F54" s="1"/>
      <c r="G54" s="1"/>
      <c r="H54" s="1"/>
      <c r="I54" s="1"/>
      <c r="J54" s="1"/>
      <c r="K54" s="1"/>
      <c r="M54" s="88"/>
    </row>
    <row r="55" spans="1:24" s="64" customFormat="1" ht="18" x14ac:dyDescent="0.25">
      <c r="A55" s="84"/>
      <c r="B55" s="1"/>
      <c r="C55" s="1"/>
      <c r="D55" s="1"/>
      <c r="E55" s="1"/>
      <c r="F55" s="1"/>
      <c r="G55" s="1"/>
      <c r="H55" s="1"/>
      <c r="I55" s="1"/>
      <c r="J55" s="1"/>
      <c r="K55" s="1"/>
      <c r="M55" s="88"/>
    </row>
    <row r="56" spans="1:24" s="64" customFormat="1" ht="38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M56" s="88"/>
    </row>
    <row r="57" spans="1:24" s="64" customFormat="1" ht="18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M57" s="88"/>
    </row>
    <row r="58" spans="1:24" s="64" customFormat="1" ht="40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M58" s="88"/>
    </row>
    <row r="59" spans="1:24" s="64" customFormat="1" ht="18" x14ac:dyDescent="0.25">
      <c r="A59"/>
      <c r="B59" s="91"/>
      <c r="C59" s="91"/>
      <c r="D59" s="91"/>
      <c r="E59" s="91"/>
      <c r="F59" s="91"/>
      <c r="G59" s="91"/>
      <c r="H59" s="91"/>
      <c r="I59" s="91"/>
      <c r="J59" s="91"/>
      <c r="K59"/>
      <c r="M59" s="88"/>
    </row>
    <row r="60" spans="1:24" s="64" customFormat="1" ht="18" x14ac:dyDescent="0.25">
      <c r="A60"/>
      <c r="B60" s="91"/>
      <c r="C60" s="91"/>
      <c r="D60" s="91"/>
      <c r="E60" s="91"/>
      <c r="F60" s="91"/>
      <c r="G60" s="91"/>
      <c r="H60" s="91"/>
      <c r="I60" s="91"/>
      <c r="J60" s="91"/>
      <c r="K60"/>
      <c r="M60" s="88"/>
    </row>
    <row r="61" spans="1:24" s="64" customFormat="1" ht="18" x14ac:dyDescent="0.25">
      <c r="A61"/>
      <c r="B61" s="91"/>
      <c r="C61" s="91"/>
      <c r="D61" s="91"/>
      <c r="E61" s="91"/>
      <c r="F61" s="91"/>
      <c r="G61" s="91"/>
      <c r="H61" s="91"/>
      <c r="I61" s="91"/>
      <c r="J61" s="91"/>
      <c r="K61"/>
      <c r="M61" s="88"/>
    </row>
    <row r="62" spans="1:24" x14ac:dyDescent="0.2">
      <c r="B62" s="91"/>
      <c r="C62" s="91"/>
      <c r="D62" s="91"/>
      <c r="E62" s="91"/>
      <c r="F62" s="91"/>
      <c r="G62" s="91"/>
      <c r="H62" s="91"/>
      <c r="I62" s="91"/>
      <c r="J62" s="91"/>
    </row>
    <row r="63" spans="1:24" x14ac:dyDescent="0.2">
      <c r="B63" s="91"/>
      <c r="C63" s="91"/>
      <c r="D63" s="91"/>
      <c r="E63" s="91"/>
      <c r="F63" s="91"/>
      <c r="G63" s="91"/>
      <c r="H63" s="91"/>
      <c r="I63" s="91"/>
      <c r="J63" s="91"/>
    </row>
    <row r="64" spans="1:24" x14ac:dyDescent="0.2">
      <c r="B64" s="91"/>
      <c r="C64" s="91"/>
      <c r="D64" s="91"/>
      <c r="E64" s="91"/>
      <c r="F64" s="91"/>
      <c r="G64" s="91"/>
      <c r="H64" s="91"/>
      <c r="I64" s="91"/>
      <c r="J64" s="91"/>
    </row>
    <row r="65" spans="2:10" x14ac:dyDescent="0.2">
      <c r="B65" s="91"/>
      <c r="C65" s="91"/>
      <c r="D65" s="91"/>
      <c r="E65" s="91"/>
      <c r="F65" s="91"/>
      <c r="G65" s="91"/>
      <c r="H65" s="91"/>
      <c r="I65" s="91"/>
      <c r="J65" s="91"/>
    </row>
    <row r="66" spans="2:10" x14ac:dyDescent="0.2">
      <c r="B66" s="91"/>
      <c r="C66" s="91"/>
      <c r="D66" s="91"/>
      <c r="E66" s="91"/>
      <c r="F66" s="91"/>
      <c r="G66" s="91"/>
      <c r="H66" s="91"/>
      <c r="I66" s="91"/>
      <c r="J66" s="91"/>
    </row>
    <row r="67" spans="2:10" x14ac:dyDescent="0.2">
      <c r="B67" s="91"/>
      <c r="C67" s="91"/>
      <c r="D67" s="91"/>
      <c r="E67" s="91"/>
      <c r="F67" s="91"/>
      <c r="G67" s="91"/>
      <c r="H67" s="91"/>
      <c r="I67" s="91"/>
      <c r="J67" s="91"/>
    </row>
    <row r="68" spans="2:10" x14ac:dyDescent="0.2">
      <c r="B68" s="91"/>
      <c r="C68" s="91"/>
      <c r="D68" s="91"/>
      <c r="E68" s="91"/>
      <c r="F68" s="91"/>
      <c r="G68" s="91"/>
      <c r="H68" s="91"/>
      <c r="I68" s="91"/>
      <c r="J68" s="91"/>
    </row>
    <row r="69" spans="2:10" x14ac:dyDescent="0.2">
      <c r="B69" s="91"/>
      <c r="C69" s="91"/>
      <c r="D69" s="91"/>
      <c r="E69" s="91"/>
      <c r="F69" s="91"/>
      <c r="G69" s="91"/>
      <c r="H69" s="91"/>
      <c r="I69" s="91"/>
      <c r="J69" s="91"/>
    </row>
    <row r="70" spans="2:10" x14ac:dyDescent="0.2">
      <c r="B70" s="91"/>
      <c r="C70" s="91"/>
      <c r="D70" s="91"/>
      <c r="E70" s="91"/>
      <c r="F70" s="91"/>
      <c r="G70" s="91"/>
      <c r="H70" s="91"/>
      <c r="I70" s="91"/>
      <c r="J70" s="91"/>
    </row>
    <row r="71" spans="2:10" x14ac:dyDescent="0.2">
      <c r="B71" s="91"/>
      <c r="C71" s="91"/>
      <c r="D71" s="91"/>
      <c r="E71" s="91"/>
      <c r="F71" s="91"/>
      <c r="G71" s="91"/>
      <c r="H71" s="91"/>
      <c r="I71" s="91"/>
      <c r="J71" s="91"/>
    </row>
    <row r="72" spans="2:10" x14ac:dyDescent="0.2">
      <c r="B72" s="91"/>
      <c r="C72" s="91"/>
      <c r="D72" s="91"/>
      <c r="E72" s="91"/>
      <c r="F72" s="91"/>
      <c r="G72" s="91"/>
      <c r="H72" s="91"/>
      <c r="I72" s="91"/>
      <c r="J72" s="91"/>
    </row>
    <row r="73" spans="2:10" x14ac:dyDescent="0.2">
      <c r="B73" s="91"/>
      <c r="C73" s="91"/>
      <c r="D73" s="91"/>
      <c r="E73" s="91"/>
      <c r="F73" s="91"/>
      <c r="G73" s="91"/>
      <c r="H73" s="91"/>
      <c r="I73" s="91"/>
      <c r="J73" s="91"/>
    </row>
    <row r="74" spans="2:10" x14ac:dyDescent="0.2">
      <c r="B74" s="91"/>
      <c r="C74" s="91"/>
      <c r="D74" s="91"/>
      <c r="E74" s="91"/>
      <c r="F74" s="91"/>
      <c r="G74" s="91"/>
      <c r="H74" s="91"/>
      <c r="I74" s="91"/>
      <c r="J74" s="91"/>
    </row>
    <row r="75" spans="2:10" x14ac:dyDescent="0.2">
      <c r="B75" s="91"/>
      <c r="C75" s="91"/>
      <c r="D75" s="91"/>
      <c r="E75" s="91"/>
      <c r="F75" s="91"/>
      <c r="G75" s="91"/>
      <c r="H75" s="91"/>
      <c r="I75" s="91"/>
      <c r="J75" s="91"/>
    </row>
    <row r="76" spans="2:10" x14ac:dyDescent="0.2">
      <c r="B76" s="91"/>
      <c r="C76" s="91"/>
      <c r="D76" s="91"/>
      <c r="E76" s="91"/>
      <c r="F76" s="91"/>
      <c r="G76" s="91"/>
      <c r="H76" s="91"/>
      <c r="I76" s="91"/>
      <c r="J76" s="91"/>
    </row>
    <row r="77" spans="2:10" x14ac:dyDescent="0.2">
      <c r="B77" s="91"/>
      <c r="C77" s="91"/>
      <c r="D77" s="91"/>
      <c r="E77" s="91"/>
      <c r="F77" s="91"/>
      <c r="G77" s="91"/>
      <c r="H77" s="91"/>
      <c r="I77" s="91"/>
      <c r="J77" s="91"/>
    </row>
    <row r="78" spans="2:10" x14ac:dyDescent="0.2">
      <c r="B78" s="91"/>
      <c r="C78" s="91"/>
      <c r="D78" s="91"/>
      <c r="E78" s="91"/>
      <c r="F78" s="91"/>
      <c r="G78" s="91"/>
      <c r="H78" s="91"/>
      <c r="I78" s="91"/>
      <c r="J78" s="91"/>
    </row>
    <row r="79" spans="2:10" x14ac:dyDescent="0.2">
      <c r="B79" s="91"/>
      <c r="C79" s="91"/>
      <c r="D79" s="91"/>
      <c r="E79" s="91"/>
      <c r="F79" s="91"/>
      <c r="G79" s="91"/>
      <c r="H79" s="91"/>
      <c r="I79" s="91"/>
      <c r="J79" s="91"/>
    </row>
    <row r="80" spans="2:10" x14ac:dyDescent="0.2">
      <c r="B80" s="91"/>
      <c r="C80" s="91"/>
      <c r="D80" s="91"/>
      <c r="E80" s="91"/>
      <c r="F80" s="91"/>
      <c r="G80" s="91"/>
      <c r="H80" s="91"/>
      <c r="I80" s="91"/>
      <c r="J80" s="91"/>
    </row>
    <row r="81" spans="2:10" x14ac:dyDescent="0.2">
      <c r="B81" s="91"/>
      <c r="C81" s="91"/>
      <c r="D81" s="91"/>
      <c r="E81" s="91"/>
      <c r="F81" s="91"/>
      <c r="G81" s="91"/>
      <c r="H81" s="91"/>
      <c r="I81" s="91"/>
      <c r="J81" s="91"/>
    </row>
    <row r="82" spans="2:10" x14ac:dyDescent="0.2">
      <c r="B82" s="91"/>
      <c r="C82" s="91"/>
      <c r="D82" s="91"/>
      <c r="E82" s="91"/>
      <c r="F82" s="91"/>
      <c r="G82" s="91"/>
      <c r="H82" s="91"/>
      <c r="I82" s="91"/>
      <c r="J82" s="91"/>
    </row>
    <row r="83" spans="2:10" x14ac:dyDescent="0.2">
      <c r="B83" s="91"/>
      <c r="C83" s="91"/>
      <c r="D83" s="91"/>
      <c r="E83" s="91"/>
      <c r="F83" s="91"/>
      <c r="G83" s="91"/>
      <c r="H83" s="91"/>
      <c r="I83" s="91"/>
      <c r="J83" s="91"/>
    </row>
    <row r="84" spans="2:10" x14ac:dyDescent="0.2">
      <c r="B84" s="91"/>
      <c r="C84" s="91"/>
      <c r="D84" s="91"/>
      <c r="E84" s="91"/>
      <c r="F84" s="91"/>
      <c r="G84" s="91"/>
      <c r="H84" s="91"/>
      <c r="I84" s="91"/>
      <c r="J84" s="91"/>
    </row>
    <row r="85" spans="2:10" x14ac:dyDescent="0.2">
      <c r="B85" s="91"/>
      <c r="C85" s="91"/>
      <c r="D85" s="91"/>
      <c r="E85" s="91"/>
      <c r="F85" s="91"/>
      <c r="G85" s="91"/>
      <c r="H85" s="91"/>
      <c r="I85" s="91"/>
      <c r="J85" s="91"/>
    </row>
    <row r="86" spans="2:10" x14ac:dyDescent="0.2">
      <c r="B86" s="91"/>
      <c r="C86" s="91"/>
      <c r="D86" s="91"/>
      <c r="E86" s="91"/>
      <c r="F86" s="91"/>
      <c r="G86" s="91"/>
      <c r="H86" s="91"/>
      <c r="I86" s="91"/>
      <c r="J86" s="91"/>
    </row>
    <row r="87" spans="2:10" x14ac:dyDescent="0.2">
      <c r="B87" s="91"/>
      <c r="C87" s="91"/>
      <c r="D87" s="91"/>
      <c r="E87" s="91"/>
      <c r="F87" s="91"/>
      <c r="G87" s="91"/>
      <c r="H87" s="91"/>
      <c r="I87" s="91"/>
      <c r="J87" s="91"/>
    </row>
    <row r="88" spans="2:10" x14ac:dyDescent="0.2">
      <c r="B88" s="91"/>
      <c r="C88" s="91"/>
      <c r="D88" s="91"/>
      <c r="E88" s="91"/>
      <c r="F88" s="91"/>
      <c r="G88" s="91"/>
      <c r="H88" s="91"/>
      <c r="I88" s="91"/>
      <c r="J88" s="91"/>
    </row>
    <row r="89" spans="2:10" x14ac:dyDescent="0.2">
      <c r="B89" s="91"/>
      <c r="C89" s="91"/>
      <c r="D89" s="91"/>
      <c r="E89" s="91"/>
      <c r="F89" s="91"/>
      <c r="G89" s="91"/>
      <c r="H89" s="91"/>
      <c r="I89" s="91"/>
      <c r="J89" s="91"/>
    </row>
    <row r="90" spans="2:10" x14ac:dyDescent="0.2">
      <c r="B90" s="91"/>
      <c r="C90" s="91"/>
      <c r="D90" s="91"/>
      <c r="E90" s="91"/>
      <c r="F90" s="91"/>
      <c r="G90" s="91"/>
      <c r="H90" s="91"/>
      <c r="I90" s="91"/>
      <c r="J90" s="91"/>
    </row>
    <row r="91" spans="2:10" x14ac:dyDescent="0.2">
      <c r="B91" s="91"/>
      <c r="C91" s="91"/>
      <c r="D91" s="91"/>
      <c r="E91" s="91"/>
      <c r="F91" s="91"/>
      <c r="G91" s="91"/>
      <c r="H91" s="91"/>
      <c r="I91" s="91"/>
      <c r="J91" s="91"/>
    </row>
    <row r="92" spans="2:10" x14ac:dyDescent="0.2">
      <c r="B92" s="91"/>
      <c r="C92" s="91"/>
      <c r="D92" s="91"/>
      <c r="E92" s="91"/>
      <c r="F92" s="91"/>
      <c r="G92" s="91"/>
      <c r="H92" s="91"/>
      <c r="I92" s="91"/>
      <c r="J92" s="91"/>
    </row>
    <row r="93" spans="2:10" x14ac:dyDescent="0.2">
      <c r="B93" s="91"/>
      <c r="C93" s="91"/>
      <c r="D93" s="91"/>
      <c r="E93" s="91"/>
      <c r="F93" s="91"/>
      <c r="G93" s="91"/>
      <c r="H93" s="91"/>
      <c r="I93" s="91"/>
      <c r="J93" s="91"/>
    </row>
    <row r="94" spans="2:10" x14ac:dyDescent="0.2">
      <c r="B94" s="91"/>
      <c r="C94" s="91"/>
      <c r="D94" s="91"/>
      <c r="E94" s="91"/>
      <c r="F94" s="91"/>
      <c r="G94" s="91"/>
      <c r="H94" s="91"/>
      <c r="I94" s="91"/>
      <c r="J94" s="91"/>
    </row>
    <row r="95" spans="2:10" x14ac:dyDescent="0.2">
      <c r="B95" s="91"/>
      <c r="C95" s="91"/>
      <c r="D95" s="91"/>
      <c r="E95" s="91"/>
      <c r="F95" s="91"/>
      <c r="G95" s="91"/>
      <c r="H95" s="91"/>
      <c r="I95" s="91"/>
      <c r="J95" s="91"/>
    </row>
    <row r="96" spans="2:10" x14ac:dyDescent="0.2">
      <c r="B96" s="91"/>
      <c r="C96" s="91"/>
      <c r="D96" s="91"/>
      <c r="E96" s="91"/>
      <c r="F96" s="91"/>
      <c r="G96" s="91"/>
      <c r="H96" s="91"/>
      <c r="I96" s="91"/>
      <c r="J96" s="91"/>
    </row>
    <row r="97" spans="2:10" x14ac:dyDescent="0.2">
      <c r="B97" s="91"/>
      <c r="C97" s="91"/>
      <c r="D97" s="91"/>
      <c r="E97" s="91"/>
      <c r="F97" s="91"/>
      <c r="G97" s="91"/>
      <c r="H97" s="91"/>
      <c r="I97" s="91"/>
      <c r="J97" s="91"/>
    </row>
    <row r="98" spans="2:10" x14ac:dyDescent="0.2">
      <c r="B98" s="91"/>
      <c r="C98" s="91"/>
      <c r="D98" s="91"/>
      <c r="E98" s="91"/>
      <c r="F98" s="91"/>
      <c r="G98" s="91"/>
      <c r="H98" s="91"/>
      <c r="I98" s="91"/>
      <c r="J98" s="91"/>
    </row>
    <row r="99" spans="2:10" x14ac:dyDescent="0.2">
      <c r="B99" s="91"/>
      <c r="C99" s="91"/>
      <c r="D99" s="91"/>
      <c r="E99" s="91"/>
      <c r="F99" s="91"/>
      <c r="G99" s="91"/>
      <c r="H99" s="91"/>
      <c r="I99" s="91"/>
      <c r="J99" s="91"/>
    </row>
    <row r="100" spans="2:10" x14ac:dyDescent="0.2">
      <c r="B100" s="91"/>
      <c r="C100" s="91"/>
      <c r="D100" s="91"/>
      <c r="E100" s="91"/>
      <c r="F100" s="91"/>
      <c r="G100" s="91"/>
      <c r="H100" s="91"/>
      <c r="I100" s="91"/>
      <c r="J100" s="91"/>
    </row>
    <row r="101" spans="2:10" x14ac:dyDescent="0.2">
      <c r="B101" s="91"/>
      <c r="C101" s="91"/>
      <c r="D101" s="91"/>
      <c r="E101" s="91"/>
      <c r="F101" s="91"/>
      <c r="G101" s="91"/>
      <c r="H101" s="91"/>
      <c r="I101" s="91"/>
      <c r="J101" s="91"/>
    </row>
    <row r="102" spans="2:10" x14ac:dyDescent="0.2">
      <c r="B102" s="91"/>
      <c r="C102" s="91"/>
      <c r="D102" s="91"/>
      <c r="E102" s="91"/>
      <c r="F102" s="91"/>
      <c r="G102" s="91"/>
      <c r="H102" s="91"/>
      <c r="I102" s="91"/>
      <c r="J102" s="91"/>
    </row>
    <row r="103" spans="2:10" x14ac:dyDescent="0.2">
      <c r="B103" s="91"/>
      <c r="C103" s="91"/>
      <c r="D103" s="91"/>
      <c r="E103" s="91"/>
      <c r="F103" s="91"/>
      <c r="G103" s="91"/>
      <c r="H103" s="91"/>
      <c r="I103" s="91"/>
      <c r="J103" s="91"/>
    </row>
    <row r="104" spans="2:10" x14ac:dyDescent="0.2">
      <c r="B104" s="91"/>
      <c r="C104" s="91"/>
      <c r="D104" s="91"/>
      <c r="E104" s="91"/>
      <c r="F104" s="91"/>
      <c r="G104" s="91"/>
      <c r="H104" s="91"/>
      <c r="I104" s="91"/>
      <c r="J104" s="91"/>
    </row>
    <row r="105" spans="2:10" x14ac:dyDescent="0.2">
      <c r="B105" s="91"/>
      <c r="C105" s="91"/>
      <c r="D105" s="91"/>
      <c r="E105" s="91"/>
      <c r="F105" s="91"/>
      <c r="G105" s="91"/>
      <c r="H105" s="91"/>
      <c r="I105" s="91"/>
      <c r="J105" s="91"/>
    </row>
    <row r="106" spans="2:10" x14ac:dyDescent="0.2">
      <c r="B106" s="91"/>
      <c r="C106" s="91"/>
      <c r="D106" s="91"/>
      <c r="E106" s="91"/>
      <c r="F106" s="91"/>
      <c r="G106" s="91"/>
      <c r="H106" s="91"/>
      <c r="I106" s="91"/>
      <c r="J106" s="91"/>
    </row>
    <row r="107" spans="2:10" x14ac:dyDescent="0.2">
      <c r="B107" s="91"/>
      <c r="C107" s="91"/>
      <c r="D107" s="91"/>
      <c r="E107" s="91"/>
      <c r="F107" s="91"/>
      <c r="G107" s="91"/>
      <c r="H107" s="91"/>
      <c r="I107" s="91"/>
      <c r="J107" s="91"/>
    </row>
    <row r="108" spans="2:10" x14ac:dyDescent="0.2">
      <c r="B108" s="91"/>
      <c r="C108" s="91"/>
      <c r="D108" s="91"/>
      <c r="E108" s="91"/>
      <c r="F108" s="91"/>
      <c r="G108" s="91"/>
      <c r="H108" s="91"/>
      <c r="I108" s="91"/>
      <c r="J108" s="91"/>
    </row>
    <row r="109" spans="2:10" x14ac:dyDescent="0.2">
      <c r="B109" s="91"/>
      <c r="C109" s="91"/>
      <c r="D109" s="91"/>
      <c r="E109" s="91"/>
      <c r="F109" s="91"/>
      <c r="G109" s="91"/>
      <c r="H109" s="91"/>
      <c r="I109" s="91"/>
      <c r="J109" s="91"/>
    </row>
    <row r="110" spans="2:10" x14ac:dyDescent="0.2">
      <c r="B110" s="91"/>
      <c r="C110" s="91"/>
      <c r="D110" s="91"/>
      <c r="E110" s="91"/>
      <c r="F110" s="91"/>
      <c r="G110" s="91"/>
      <c r="H110" s="91"/>
      <c r="I110" s="91"/>
      <c r="J110" s="91"/>
    </row>
    <row r="111" spans="2:10" x14ac:dyDescent="0.2">
      <c r="B111" s="91"/>
      <c r="C111" s="91"/>
      <c r="D111" s="91"/>
      <c r="E111" s="91"/>
      <c r="F111" s="91"/>
      <c r="G111" s="91"/>
      <c r="H111" s="91"/>
      <c r="I111" s="91"/>
      <c r="J111" s="91"/>
    </row>
    <row r="112" spans="2:10" x14ac:dyDescent="0.2">
      <c r="B112" s="91"/>
      <c r="C112" s="91"/>
      <c r="D112" s="91"/>
      <c r="E112" s="91"/>
      <c r="F112" s="91"/>
      <c r="G112" s="91"/>
      <c r="H112" s="91"/>
      <c r="I112" s="91"/>
      <c r="J112" s="91"/>
    </row>
    <row r="113" spans="2:10" x14ac:dyDescent="0.2">
      <c r="B113" s="91"/>
      <c r="C113" s="91"/>
      <c r="D113" s="91"/>
      <c r="E113" s="91"/>
      <c r="F113" s="91"/>
      <c r="G113" s="91"/>
      <c r="H113" s="91"/>
      <c r="I113" s="91"/>
      <c r="J113" s="91"/>
    </row>
    <row r="114" spans="2:10" x14ac:dyDescent="0.2">
      <c r="B114" s="91"/>
      <c r="C114" s="91"/>
      <c r="D114" s="91"/>
      <c r="E114" s="91"/>
      <c r="F114" s="91"/>
      <c r="G114" s="91"/>
      <c r="H114" s="91"/>
      <c r="I114" s="91"/>
      <c r="J114" s="91"/>
    </row>
    <row r="115" spans="2:10" x14ac:dyDescent="0.2">
      <c r="B115" s="91"/>
      <c r="C115" s="91"/>
      <c r="D115" s="91"/>
      <c r="E115" s="91"/>
      <c r="F115" s="91"/>
      <c r="G115" s="91"/>
      <c r="H115" s="91"/>
      <c r="I115" s="91"/>
      <c r="J115" s="91"/>
    </row>
    <row r="116" spans="2:10" x14ac:dyDescent="0.2">
      <c r="B116" s="91"/>
      <c r="C116" s="91"/>
      <c r="D116" s="91"/>
      <c r="E116" s="91"/>
      <c r="F116" s="91"/>
      <c r="G116" s="91"/>
      <c r="H116" s="91"/>
      <c r="I116" s="91"/>
      <c r="J116" s="91"/>
    </row>
    <row r="117" spans="2:10" x14ac:dyDescent="0.2">
      <c r="B117" s="91"/>
      <c r="C117" s="91"/>
      <c r="D117" s="91"/>
      <c r="E117" s="91"/>
      <c r="F117" s="91"/>
      <c r="G117" s="91"/>
      <c r="H117" s="91"/>
      <c r="I117" s="91"/>
      <c r="J117" s="91"/>
    </row>
    <row r="118" spans="2:10" x14ac:dyDescent="0.2">
      <c r="B118" s="91"/>
      <c r="C118" s="91"/>
      <c r="D118" s="91"/>
      <c r="E118" s="91"/>
      <c r="F118" s="91"/>
      <c r="G118" s="91"/>
      <c r="H118" s="91"/>
      <c r="I118" s="91"/>
      <c r="J118" s="91"/>
    </row>
    <row r="119" spans="2:10" x14ac:dyDescent="0.2">
      <c r="B119" s="91"/>
      <c r="C119" s="91"/>
      <c r="D119" s="91"/>
      <c r="E119" s="91"/>
      <c r="F119" s="91"/>
      <c r="G119" s="91"/>
      <c r="H119" s="91"/>
      <c r="I119" s="91"/>
      <c r="J119" s="91"/>
    </row>
    <row r="120" spans="2:10" x14ac:dyDescent="0.2">
      <c r="B120" s="91"/>
      <c r="C120" s="91"/>
      <c r="D120" s="91"/>
      <c r="E120" s="91"/>
      <c r="F120" s="91"/>
      <c r="G120" s="91"/>
      <c r="H120" s="91"/>
      <c r="I120" s="91"/>
      <c r="J120" s="91"/>
    </row>
    <row r="121" spans="2:10" x14ac:dyDescent="0.2">
      <c r="B121" s="91"/>
      <c r="C121" s="91"/>
      <c r="D121" s="91"/>
      <c r="E121" s="91"/>
      <c r="F121" s="91"/>
      <c r="G121" s="91"/>
      <c r="H121" s="91"/>
      <c r="I121" s="91"/>
      <c r="J121" s="91"/>
    </row>
    <row r="122" spans="2:10" x14ac:dyDescent="0.2">
      <c r="B122" s="91"/>
      <c r="C122" s="91"/>
      <c r="D122" s="91"/>
      <c r="E122" s="91"/>
      <c r="F122" s="91"/>
      <c r="G122" s="91"/>
      <c r="H122" s="91"/>
      <c r="I122" s="91"/>
      <c r="J122" s="91"/>
    </row>
    <row r="123" spans="2:10" x14ac:dyDescent="0.2">
      <c r="B123" s="91"/>
      <c r="C123" s="91"/>
      <c r="D123" s="91"/>
      <c r="E123" s="91"/>
      <c r="F123" s="91"/>
      <c r="G123" s="91"/>
      <c r="H123" s="91"/>
      <c r="I123" s="91"/>
      <c r="J123" s="91"/>
    </row>
    <row r="124" spans="2:10" x14ac:dyDescent="0.2">
      <c r="B124" s="91"/>
      <c r="C124" s="91"/>
      <c r="D124" s="91"/>
      <c r="E124" s="91"/>
      <c r="F124" s="91"/>
      <c r="G124" s="91"/>
      <c r="H124" s="91"/>
      <c r="I124" s="91"/>
      <c r="J124" s="91"/>
    </row>
    <row r="125" spans="2:10" x14ac:dyDescent="0.2">
      <c r="B125" s="91"/>
      <c r="C125" s="91"/>
      <c r="D125" s="91"/>
      <c r="E125" s="91"/>
      <c r="F125" s="91"/>
      <c r="G125" s="91"/>
      <c r="H125" s="91"/>
      <c r="I125" s="91"/>
      <c r="J125" s="91"/>
    </row>
    <row r="126" spans="2:10" x14ac:dyDescent="0.2">
      <c r="B126" s="91"/>
      <c r="C126" s="91"/>
      <c r="D126" s="91"/>
      <c r="E126" s="91"/>
      <c r="F126" s="91"/>
      <c r="G126" s="91"/>
      <c r="H126" s="91"/>
      <c r="I126" s="91"/>
      <c r="J126" s="91"/>
    </row>
    <row r="127" spans="2:10" x14ac:dyDescent="0.2">
      <c r="B127" s="91"/>
      <c r="C127" s="91"/>
      <c r="D127" s="91"/>
      <c r="E127" s="91"/>
      <c r="F127" s="91"/>
      <c r="G127" s="91"/>
      <c r="H127" s="91"/>
      <c r="I127" s="91"/>
      <c r="J127" s="91"/>
    </row>
    <row r="128" spans="2:10" x14ac:dyDescent="0.2">
      <c r="B128" s="91"/>
      <c r="C128" s="91"/>
      <c r="D128" s="91"/>
      <c r="E128" s="91"/>
      <c r="F128" s="91"/>
      <c r="G128" s="91"/>
      <c r="H128" s="91"/>
      <c r="I128" s="91"/>
      <c r="J128" s="91"/>
    </row>
    <row r="129" spans="2:10" x14ac:dyDescent="0.2">
      <c r="B129" s="91"/>
      <c r="C129" s="91"/>
      <c r="D129" s="91"/>
      <c r="E129" s="91"/>
      <c r="F129" s="91"/>
      <c r="G129" s="91"/>
      <c r="H129" s="91"/>
      <c r="I129" s="91"/>
      <c r="J129" s="91"/>
    </row>
    <row r="130" spans="2:10" x14ac:dyDescent="0.2">
      <c r="B130" s="91"/>
      <c r="C130" s="91"/>
      <c r="D130" s="91"/>
      <c r="E130" s="91"/>
      <c r="F130" s="91"/>
      <c r="G130" s="91"/>
      <c r="H130" s="91"/>
      <c r="I130" s="91"/>
      <c r="J130" s="91"/>
    </row>
    <row r="131" spans="2:10" x14ac:dyDescent="0.2">
      <c r="B131" s="91"/>
      <c r="C131" s="91"/>
      <c r="D131" s="91"/>
      <c r="E131" s="91"/>
      <c r="F131" s="91"/>
      <c r="G131" s="91"/>
      <c r="H131" s="91"/>
      <c r="I131" s="91"/>
      <c r="J131" s="91"/>
    </row>
    <row r="132" spans="2:10" x14ac:dyDescent="0.2">
      <c r="B132" s="91"/>
      <c r="C132" s="91"/>
      <c r="D132" s="91"/>
      <c r="E132" s="91"/>
      <c r="F132" s="91"/>
      <c r="G132" s="91"/>
      <c r="H132" s="91"/>
      <c r="I132" s="91"/>
      <c r="J132" s="91"/>
    </row>
    <row r="133" spans="2:10" x14ac:dyDescent="0.2">
      <c r="B133" s="91"/>
      <c r="C133" s="91"/>
      <c r="D133" s="91"/>
      <c r="E133" s="91"/>
      <c r="F133" s="91"/>
      <c r="G133" s="91"/>
      <c r="H133" s="91"/>
      <c r="I133" s="91"/>
      <c r="J133" s="91"/>
    </row>
  </sheetData>
  <mergeCells count="18">
    <mergeCell ref="A2:K2"/>
    <mergeCell ref="A3:K3"/>
    <mergeCell ref="A4:K4"/>
    <mergeCell ref="A6:A8"/>
    <mergeCell ref="B6:B8"/>
    <mergeCell ref="C6:E7"/>
    <mergeCell ref="F6:K6"/>
    <mergeCell ref="V7:W7"/>
    <mergeCell ref="L6:Q6"/>
    <mergeCell ref="R6:W6"/>
    <mergeCell ref="F7:G7"/>
    <mergeCell ref="H7:I7"/>
    <mergeCell ref="J7:K7"/>
    <mergeCell ref="L7:M7"/>
    <mergeCell ref="N7:O7"/>
    <mergeCell ref="P7:Q7"/>
    <mergeCell ref="R7:S7"/>
    <mergeCell ref="T7:U7"/>
  </mergeCells>
  <pageMargins left="0" right="0" top="0" bottom="0" header="0.51181102362204722" footer="0.51181102362204722"/>
  <pageSetup paperSize="9" scale="55" orientation="landscape" r:id="rId1"/>
  <headerFooter alignWithMargins="0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міс. 2017р.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2017-10-06T06:25:36Z</dcterms:created>
  <dcterms:modified xsi:type="dcterms:W3CDTF">2017-10-06T11:04:47Z</dcterms:modified>
</cp:coreProperties>
</file>