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370" windowHeight="1185"/>
  </bookViews>
  <sheets>
    <sheet name="1" sheetId="2" r:id="rId1"/>
  </sheets>
  <definedNames>
    <definedName name="_xlnm.Print_Area" localSheetId="0">'1'!$A$1:$P$237</definedName>
  </definedNames>
  <calcPr calcId="125725"/>
</workbook>
</file>

<file path=xl/calcChain.xml><?xml version="1.0" encoding="utf-8"?>
<calcChain xmlns="http://schemas.openxmlformats.org/spreadsheetml/2006/main">
  <c r="C228" i="2"/>
  <c r="C227"/>
  <c r="C226"/>
  <c r="C225"/>
  <c r="C224"/>
  <c r="C223"/>
  <c r="C222"/>
  <c r="L221"/>
  <c r="C221" s="1"/>
  <c r="L220"/>
  <c r="C220" s="1"/>
  <c r="L219"/>
  <c r="C219" s="1"/>
  <c r="L218"/>
  <c r="C218" s="1"/>
  <c r="L217"/>
  <c r="C217" s="1"/>
  <c r="L216"/>
  <c r="C216" s="1"/>
  <c r="C215"/>
  <c r="C214"/>
  <c r="C213"/>
  <c r="C212"/>
  <c r="L211"/>
  <c r="C211" s="1"/>
  <c r="C210"/>
  <c r="L209"/>
  <c r="C209"/>
  <c r="C208"/>
  <c r="C207"/>
  <c r="C206"/>
  <c r="C205"/>
  <c r="C204"/>
  <c r="L203"/>
  <c r="C203" s="1"/>
  <c r="L202"/>
  <c r="C202" s="1"/>
  <c r="L201"/>
  <c r="C201" s="1"/>
  <c r="C200"/>
  <c r="C199"/>
  <c r="C198"/>
  <c r="C197"/>
  <c r="C196"/>
  <c r="C195"/>
  <c r="C194"/>
  <c r="C193"/>
  <c r="C192"/>
  <c r="C191"/>
  <c r="C190"/>
  <c r="C189"/>
  <c r="C188"/>
  <c r="C187"/>
  <c r="C186"/>
  <c r="C185"/>
  <c r="C184"/>
  <c r="C183"/>
  <c r="C182"/>
  <c r="C181"/>
  <c r="C180"/>
  <c r="C179"/>
  <c r="C178"/>
  <c r="C177"/>
  <c r="C176"/>
  <c r="L175"/>
  <c r="C175"/>
  <c r="L174"/>
  <c r="C174"/>
  <c r="L173"/>
  <c r="C173"/>
  <c r="L172"/>
  <c r="C172"/>
  <c r="L171"/>
  <c r="C171"/>
  <c r="C170"/>
  <c r="C169"/>
  <c r="C168"/>
  <c r="C167"/>
  <c r="C166"/>
  <c r="L165"/>
  <c r="C165" s="1"/>
  <c r="L164"/>
  <c r="C164" s="1"/>
  <c r="L163"/>
  <c r="C163" s="1"/>
  <c r="L162"/>
  <c r="C162" s="1"/>
  <c r="C161"/>
  <c r="C160"/>
  <c r="C159"/>
  <c r="C158"/>
  <c r="C157"/>
  <c r="C156"/>
  <c r="C155"/>
  <c r="C154"/>
  <c r="C153"/>
  <c r="C152"/>
  <c r="C151"/>
  <c r="C150"/>
  <c r="C149"/>
  <c r="C148"/>
  <c r="M147"/>
  <c r="C147" s="1"/>
  <c r="C146"/>
  <c r="C145"/>
  <c r="C144"/>
  <c r="C143"/>
  <c r="C142"/>
  <c r="C141"/>
  <c r="C140"/>
  <c r="C139"/>
  <c r="C138"/>
  <c r="C137"/>
  <c r="C136"/>
  <c r="C135"/>
  <c r="C134"/>
  <c r="C133"/>
  <c r="C132"/>
  <c r="C131"/>
  <c r="L130"/>
  <c r="C130" s="1"/>
  <c r="C129"/>
  <c r="C128"/>
  <c r="C127"/>
  <c r="C126"/>
  <c r="C125"/>
  <c r="C124"/>
  <c r="C123"/>
  <c r="C122"/>
  <c r="C121"/>
  <c r="C120"/>
  <c r="C119"/>
  <c r="C118"/>
  <c r="C117"/>
  <c r="C116"/>
  <c r="C115"/>
  <c r="C114"/>
  <c r="C113"/>
  <c r="C112"/>
  <c r="C111"/>
  <c r="C110"/>
  <c r="C109"/>
  <c r="C108"/>
  <c r="C107"/>
  <c r="C106"/>
  <c r="C105"/>
  <c r="C104"/>
  <c r="C103"/>
  <c r="C102"/>
  <c r="C101"/>
  <c r="C100"/>
  <c r="C99"/>
  <c r="C98"/>
  <c r="C97"/>
  <c r="C96"/>
  <c r="C95"/>
  <c r="C94"/>
  <c r="C93"/>
  <c r="C92"/>
  <c r="C91"/>
  <c r="C90"/>
  <c r="C89"/>
  <c r="C88"/>
  <c r="C87"/>
  <c r="C86"/>
  <c r="C85"/>
  <c r="C84"/>
  <c r="C83"/>
  <c r="C82"/>
  <c r="C81"/>
  <c r="C80"/>
  <c r="C79"/>
  <c r="C78"/>
  <c r="C77"/>
  <c r="C76"/>
  <c r="C75"/>
  <c r="C74"/>
  <c r="C73"/>
  <c r="C72"/>
  <c r="C71"/>
  <c r="C70"/>
  <c r="C69"/>
  <c r="C68"/>
  <c r="C67"/>
  <c r="C66"/>
  <c r="C65"/>
  <c r="C64"/>
  <c r="C63"/>
  <c r="C62"/>
  <c r="C61"/>
  <c r="C60"/>
  <c r="C59"/>
  <c r="C58"/>
  <c r="C57"/>
  <c r="C56"/>
  <c r="C55"/>
  <c r="C54"/>
  <c r="C53"/>
  <c r="C52"/>
  <c r="C51"/>
  <c r="C50"/>
  <c r="C49"/>
  <c r="C48"/>
  <c r="C47"/>
  <c r="C46"/>
  <c r="C45"/>
  <c r="C44"/>
  <c r="C43"/>
  <c r="C42"/>
  <c r="C41"/>
  <c r="C40"/>
  <c r="C39"/>
  <c r="C38"/>
  <c r="C37"/>
  <c r="C36"/>
  <c r="C35"/>
  <c r="C34"/>
  <c r="C33"/>
  <c r="C32"/>
  <c r="C31"/>
  <c r="C30"/>
  <c r="C29"/>
  <c r="C28"/>
  <c r="C27"/>
  <c r="C26"/>
  <c r="C25"/>
  <c r="C24"/>
  <c r="C23"/>
  <c r="C22"/>
  <c r="C21"/>
  <c r="C20"/>
  <c r="C19"/>
  <c r="C18"/>
  <c r="C17"/>
  <c r="C16"/>
  <c r="C15"/>
  <c r="C14"/>
  <c r="C13"/>
  <c r="C12"/>
  <c r="C11"/>
  <c r="C10"/>
  <c r="C9"/>
  <c r="C8"/>
  <c r="C7"/>
  <c r="A9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33" s="1"/>
  <c r="A34" s="1"/>
  <c r="A35" s="1"/>
  <c r="A36" s="1"/>
  <c r="A37" s="1"/>
  <c r="A38" s="1"/>
  <c r="A39" s="1"/>
  <c r="A40" s="1"/>
  <c r="A41" s="1"/>
  <c r="A42" s="1"/>
  <c r="A43" s="1"/>
  <c r="A44" s="1"/>
  <c r="A45" s="1"/>
  <c r="A46" s="1"/>
  <c r="A47" s="1"/>
  <c r="A48" s="1"/>
  <c r="A49" s="1"/>
  <c r="A50" s="1"/>
  <c r="A51" s="1"/>
  <c r="A52" s="1"/>
  <c r="A53" s="1"/>
  <c r="A54" s="1"/>
  <c r="A55" s="1"/>
  <c r="A56" s="1"/>
  <c r="A57" s="1"/>
  <c r="A58" s="1"/>
  <c r="A59" s="1"/>
  <c r="A60" s="1"/>
  <c r="A61" s="1"/>
  <c r="A62" s="1"/>
  <c r="A63" s="1"/>
  <c r="A64" s="1"/>
  <c r="A65" s="1"/>
  <c r="A66" s="1"/>
  <c r="A67" s="1"/>
  <c r="A68" s="1"/>
  <c r="A69" s="1"/>
  <c r="A70" s="1"/>
  <c r="A71" s="1"/>
  <c r="A72" s="1"/>
  <c r="A73" s="1"/>
  <c r="A74" s="1"/>
  <c r="A75" s="1"/>
  <c r="A76" s="1"/>
  <c r="A77" s="1"/>
  <c r="A78" s="1"/>
  <c r="A79" s="1"/>
  <c r="A80" s="1"/>
  <c r="A81" s="1"/>
  <c r="A82" s="1"/>
  <c r="A83" s="1"/>
  <c r="A84" s="1"/>
  <c r="A85" s="1"/>
  <c r="A86" s="1"/>
  <c r="A87" s="1"/>
  <c r="A88" s="1"/>
  <c r="A89" s="1"/>
  <c r="A90" s="1"/>
  <c r="A91" s="1"/>
  <c r="A92" s="1"/>
  <c r="A93" s="1"/>
  <c r="A94" s="1"/>
  <c r="A95" s="1"/>
  <c r="A96" s="1"/>
  <c r="A97" s="1"/>
  <c r="A98" s="1"/>
  <c r="A99" s="1"/>
  <c r="A100" s="1"/>
  <c r="A101" s="1"/>
  <c r="A102" s="1"/>
  <c r="A103" s="1"/>
  <c r="A104" s="1"/>
  <c r="A105" s="1"/>
  <c r="A106" s="1"/>
  <c r="A107" s="1"/>
  <c r="A108" s="1"/>
  <c r="A109" s="1"/>
  <c r="A110" s="1"/>
  <c r="A111" s="1"/>
  <c r="A112" s="1"/>
  <c r="A113" s="1"/>
  <c r="A114" s="1"/>
  <c r="A115" s="1"/>
  <c r="A116" s="1"/>
  <c r="A117" s="1"/>
  <c r="A118" s="1"/>
  <c r="A119" s="1"/>
  <c r="A120" s="1"/>
  <c r="A121" s="1"/>
  <c r="A122" s="1"/>
  <c r="A123" s="1"/>
  <c r="A124" s="1"/>
  <c r="A125" s="1"/>
  <c r="A126" s="1"/>
  <c r="A127" s="1"/>
  <c r="A128" s="1"/>
  <c r="A129" s="1"/>
  <c r="A130" s="1"/>
  <c r="A131" s="1"/>
  <c r="A132" s="1"/>
  <c r="A133" s="1"/>
  <c r="A134" s="1"/>
  <c r="A135" s="1"/>
  <c r="A136" s="1"/>
  <c r="A137" s="1"/>
  <c r="A138" s="1"/>
  <c r="A139" s="1"/>
  <c r="A140" s="1"/>
  <c r="A141" s="1"/>
  <c r="A142" s="1"/>
  <c r="A143" s="1"/>
  <c r="A144" s="1"/>
  <c r="A145" s="1"/>
  <c r="A146" s="1"/>
  <c r="A147" s="1"/>
  <c r="A148" s="1"/>
  <c r="A149" s="1"/>
  <c r="A150" s="1"/>
  <c r="A151" s="1"/>
  <c r="A152" s="1"/>
  <c r="A153" s="1"/>
  <c r="A154" s="1"/>
  <c r="A155" s="1"/>
  <c r="A156" s="1"/>
  <c r="A157" s="1"/>
  <c r="A158" s="1"/>
  <c r="A159" s="1"/>
  <c r="A160" s="1"/>
  <c r="A161" s="1"/>
  <c r="A162" s="1"/>
  <c r="A163" s="1"/>
  <c r="A164" s="1"/>
  <c r="A165" s="1"/>
  <c r="A166" s="1"/>
  <c r="A167" s="1"/>
  <c r="A168" s="1"/>
  <c r="A169" s="1"/>
  <c r="A170" s="1"/>
  <c r="A171" s="1"/>
  <c r="A172" s="1"/>
  <c r="A173" s="1"/>
  <c r="A174" s="1"/>
  <c r="A175" s="1"/>
  <c r="A176" s="1"/>
  <c r="A177" s="1"/>
  <c r="A178" s="1"/>
  <c r="A179" s="1"/>
  <c r="A180" s="1"/>
  <c r="A181" s="1"/>
  <c r="A182" s="1"/>
  <c r="A183" s="1"/>
  <c r="A184" s="1"/>
  <c r="A185" s="1"/>
  <c r="A186" s="1"/>
  <c r="A187" s="1"/>
  <c r="A188" s="1"/>
  <c r="A189" s="1"/>
  <c r="A190" s="1"/>
  <c r="A191" s="1"/>
  <c r="A192" s="1"/>
  <c r="A193" s="1"/>
  <c r="A194" s="1"/>
  <c r="A195" s="1"/>
  <c r="A196" s="1"/>
  <c r="A197" s="1"/>
  <c r="A198" s="1"/>
  <c r="A199" s="1"/>
  <c r="A200" s="1"/>
  <c r="A201" s="1"/>
  <c r="A202" s="1"/>
  <c r="A203" s="1"/>
  <c r="A204" s="1"/>
  <c r="A205" s="1"/>
  <c r="A206" s="1"/>
  <c r="A207" s="1"/>
  <c r="A208" s="1"/>
  <c r="A209" s="1"/>
  <c r="A210" s="1"/>
  <c r="A211" s="1"/>
  <c r="A212" s="1"/>
  <c r="A213" s="1"/>
  <c r="A214" s="1"/>
  <c r="A215" s="1"/>
  <c r="A216" s="1"/>
  <c r="A217" s="1"/>
  <c r="A218" s="1"/>
  <c r="A219" s="1"/>
  <c r="A220" s="1"/>
  <c r="A221" s="1"/>
  <c r="A222" s="1"/>
  <c r="A223" s="1"/>
  <c r="A224" s="1"/>
  <c r="A225" s="1"/>
  <c r="A226" s="1"/>
  <c r="A227" s="1"/>
  <c r="A228" s="1"/>
</calcChain>
</file>

<file path=xl/sharedStrings.xml><?xml version="1.0" encoding="utf-8"?>
<sst xmlns="http://schemas.openxmlformats.org/spreadsheetml/2006/main" count="243" uniqueCount="243">
  <si>
    <t>вул. Ватоліної, 9</t>
  </si>
  <si>
    <t>вул. Войнової, 16</t>
  </si>
  <si>
    <t>вул. Войнової, 18</t>
  </si>
  <si>
    <t>вул. Гагаріна, 4</t>
  </si>
  <si>
    <t>вул. Гагаріна, 15</t>
  </si>
  <si>
    <t>вул. Дніпровська, 567</t>
  </si>
  <si>
    <t>вул. Дніпровська, 575а</t>
  </si>
  <si>
    <t>вул. Дніпровська, 581</t>
  </si>
  <si>
    <t>вул. Дніпровська, 583</t>
  </si>
  <si>
    <t>вул. Дніпровська, 587</t>
  </si>
  <si>
    <t>вул. Дніпровська, 589</t>
  </si>
  <si>
    <t>вул. Дніпровська, 591</t>
  </si>
  <si>
    <t>вул. Дніпровська, 593</t>
  </si>
  <si>
    <t>вул. Дніпровська, 595</t>
  </si>
  <si>
    <t>вул. Достоєвького, 2/1</t>
  </si>
  <si>
    <t>вул. Преображенська, 2</t>
  </si>
  <si>
    <t>вул. Преображенська, 12</t>
  </si>
  <si>
    <t>вул. Преображенська, 13</t>
  </si>
  <si>
    <t>вул. Преображенська, 14</t>
  </si>
  <si>
    <t>вул. Преображенська, 14а</t>
  </si>
  <si>
    <t>вул. Преображенська, 22</t>
  </si>
  <si>
    <t>вул. Карбишева, 11</t>
  </si>
  <si>
    <t>вул. Комарова, 14</t>
  </si>
  <si>
    <t>вул. Комарова, 17</t>
  </si>
  <si>
    <t>вул. Кравченко, 4</t>
  </si>
  <si>
    <t>вул. Кравченко, 12а</t>
  </si>
  <si>
    <t>вул. Західнодонбаська, 5а</t>
  </si>
  <si>
    <t>вул. Нова, 2</t>
  </si>
  <si>
    <t>вул. Нова, 3</t>
  </si>
  <si>
    <t>вул. Нова, 4</t>
  </si>
  <si>
    <t>вул. Нова, 16</t>
  </si>
  <si>
    <t>вул. Нова, 18</t>
  </si>
  <si>
    <t>вул. Поштова, 1</t>
  </si>
  <si>
    <t>вул. Поштова, 1а</t>
  </si>
  <si>
    <t>вул. Поштова, 2</t>
  </si>
  <si>
    <t>вул. Поштова, 3/2</t>
  </si>
  <si>
    <t>вул. Поштова, 4</t>
  </si>
  <si>
    <t>вул. Поштова, 5</t>
  </si>
  <si>
    <t>вул. Поштова, 6</t>
  </si>
  <si>
    <t>вул. Поштова, 8</t>
  </si>
  <si>
    <t>вул. Поштова, 10</t>
  </si>
  <si>
    <t>вул. Поштова, 14</t>
  </si>
  <si>
    <t>вул. Поштова, 16</t>
  </si>
  <si>
    <t>вул. Поштова, 18</t>
  </si>
  <si>
    <t>вул. Промислова, 22</t>
  </si>
  <si>
    <t>вул. Промислова, 28а</t>
  </si>
  <si>
    <t>вул. Верстатобудівників, 8</t>
  </si>
  <si>
    <t>вул. Верстатобудівників, 10</t>
  </si>
  <si>
    <t>вул. Верстатобудівників, 11</t>
  </si>
  <si>
    <t>вул. Корольова Сергія, 1</t>
  </si>
  <si>
    <t>вул. Корольова Сергія, 2</t>
  </si>
  <si>
    <t>вул. Корольова Сергія, 6/2</t>
  </si>
  <si>
    <t>вул. Ватутіна, 18</t>
  </si>
  <si>
    <t>вул. Ватутіна, 20</t>
  </si>
  <si>
    <t>вул. Ватутіна, 20а</t>
  </si>
  <si>
    <t>вул. Ватутіна, 22</t>
  </si>
  <si>
    <t>вул. Ватутіна, 24</t>
  </si>
  <si>
    <t>вул. Гоголя, 2</t>
  </si>
  <si>
    <t>вул. Заводська, 39</t>
  </si>
  <si>
    <t>вул. Миру, 54</t>
  </si>
  <si>
    <t>вул. Миру, 92</t>
  </si>
  <si>
    <t>вул. Центральна, 19</t>
  </si>
  <si>
    <t>вул. Центральна, 21</t>
  </si>
  <si>
    <t>вул. Центральна, 23</t>
  </si>
  <si>
    <t>вул. Центральна, 25</t>
  </si>
  <si>
    <t>вул. Центральна, 29</t>
  </si>
  <si>
    <t>вул. Центральна, 36</t>
  </si>
  <si>
    <t>вул. Центральна, 38</t>
  </si>
  <si>
    <t>вул. Центральна, 41</t>
  </si>
  <si>
    <t>вул. Центральна, 45</t>
  </si>
  <si>
    <t>вул. Центральна, 56</t>
  </si>
  <si>
    <t>вул. Травнева, 1а</t>
  </si>
  <si>
    <t>вул. Озерна, 34</t>
  </si>
  <si>
    <t>вул. Озерна, 94</t>
  </si>
  <si>
    <t>вул. Полтавська, 79</t>
  </si>
  <si>
    <t>вул. Героїв України, 1</t>
  </si>
  <si>
    <t>вул. Героїв України, 11</t>
  </si>
  <si>
    <t>вул. Світличної Ганни, 57</t>
  </si>
  <si>
    <t>вул. Світличної Ганни, 61</t>
  </si>
  <si>
    <t>вул. Сташкова, 2</t>
  </si>
  <si>
    <t>вул. Сташкова, 7</t>
  </si>
  <si>
    <t>вул. Сташкова, 10</t>
  </si>
  <si>
    <t>вул. Сташкова, 12</t>
  </si>
  <si>
    <t>вул. Сташкова, 22</t>
  </si>
  <si>
    <t>вул. Ст. Фронту, 4</t>
  </si>
  <si>
    <t>вул. Ст. Фронту, 5</t>
  </si>
  <si>
    <t>вул. Ст. Фронту, 10</t>
  </si>
  <si>
    <t>вул. Ст. Фронту, 14</t>
  </si>
  <si>
    <t>вул. Ст. Фронту, 16</t>
  </si>
  <si>
    <t>вул. Ст. Фронту, 18</t>
  </si>
  <si>
    <t>вул. Ст. Фронту, 40</t>
  </si>
  <si>
    <t>вул. Ст. Фронту, 42/2</t>
  </si>
  <si>
    <t>вул. Ст. Фронту, 46</t>
  </si>
  <si>
    <t>вул. Толстого, 21</t>
  </si>
  <si>
    <t>вул. Толстого, 24</t>
  </si>
  <si>
    <t>вул. Шосейна, 2</t>
  </si>
  <si>
    <t>вул. Шосейна, 4</t>
  </si>
  <si>
    <t>вул. Шосейна, 9</t>
  </si>
  <si>
    <t>вул. Харківська, 15а</t>
  </si>
  <si>
    <t>вул. Харківська, 74а</t>
  </si>
  <si>
    <t>вул. Харківська, 76а</t>
  </si>
  <si>
    <t>вул. Харківська, 90</t>
  </si>
  <si>
    <t>вул. Шевченка, 29</t>
  </si>
  <si>
    <t>вул. Шевченка, 72</t>
  </si>
  <si>
    <t>вул. Шевченка, 73</t>
  </si>
  <si>
    <t>вул. Шевченка, 130</t>
  </si>
  <si>
    <t>вул. Центральна, 90</t>
  </si>
  <si>
    <t>вул. Центральна, 75</t>
  </si>
  <si>
    <t>вул. Центральна, 69</t>
  </si>
  <si>
    <t>вул. Центральна, 96 ( к. l, ll, lll)</t>
  </si>
  <si>
    <t>вул. Центральна, 73</t>
  </si>
  <si>
    <t>вул. Центральна, 80</t>
  </si>
  <si>
    <t>вул. Центральна, 86</t>
  </si>
  <si>
    <t>вул. Центральна, 63</t>
  </si>
  <si>
    <t>вул. Некрасова, 2</t>
  </si>
  <si>
    <t>вул. Рєпіна, 72</t>
  </si>
  <si>
    <t>вул. Харківська, 71</t>
  </si>
  <si>
    <t>вул. Харківська, 118</t>
  </si>
  <si>
    <t>вул. Харківська, 120</t>
  </si>
  <si>
    <t>вул. Світличної Ганни, 22</t>
  </si>
  <si>
    <t>вул. Світличної Ганни, 24</t>
  </si>
  <si>
    <t>вул. Світличної Ганни, 48</t>
  </si>
  <si>
    <t>вул. Світличної Ганни, 52</t>
  </si>
  <si>
    <t>вул. Світличної Ганни, 60</t>
  </si>
  <si>
    <t>вул. Світличної Ганни, 62</t>
  </si>
  <si>
    <t>вул. Світличної Ганни, 74</t>
  </si>
  <si>
    <t>вул. Світличної Ганни, 80</t>
  </si>
  <si>
    <t>вул. Добролюбова, 2</t>
  </si>
  <si>
    <t>вул. Добролюбова, 4</t>
  </si>
  <si>
    <t>вул. Добролюбова, 9</t>
  </si>
  <si>
    <t>вул. Добролюбова, 11а/1</t>
  </si>
  <si>
    <t>вул. Добролюбова, 11а/2</t>
  </si>
  <si>
    <t>вул. Добролюбова, 11а</t>
  </si>
  <si>
    <t>вул. Добролюбова, 29</t>
  </si>
  <si>
    <t>вул. Захави Бориса, 123</t>
  </si>
  <si>
    <t>вул. Захави Бориса, 125</t>
  </si>
  <si>
    <t>вул. Захави Бориса, 129</t>
  </si>
  <si>
    <t>вул. Захави Бориса, 127</t>
  </si>
  <si>
    <t>вул. Соборна, 64</t>
  </si>
  <si>
    <t>вул. Соборна, 70</t>
  </si>
  <si>
    <t>вул. Соборна, 71</t>
  </si>
  <si>
    <t>вул. Соборна, 69</t>
  </si>
  <si>
    <t>вул. Соборна, 62 (к. l, ll)</t>
  </si>
  <si>
    <t>вул. Соборна, 73</t>
  </si>
  <si>
    <t>вул. Соборна, 74</t>
  </si>
  <si>
    <t>вул. Соборна, 75</t>
  </si>
  <si>
    <t>вул. Соборна, 79</t>
  </si>
  <si>
    <t>вул. Соборна, 83</t>
  </si>
  <si>
    <t>вул. Соборна, 85 (к. l, ll)</t>
  </si>
  <si>
    <t>вул. Соборна, 93а</t>
  </si>
  <si>
    <t>вул. Соборна, 117</t>
  </si>
  <si>
    <t>вул. Соборна, 119</t>
  </si>
  <si>
    <t>вул. Соборна, 121</t>
  </si>
  <si>
    <t>вул. Соборна, 123</t>
  </si>
  <si>
    <t>вул. Дніпровська, 105</t>
  </si>
  <si>
    <t>вул. Дніпровська, 107</t>
  </si>
  <si>
    <t>вул. Дніпровська, 109</t>
  </si>
  <si>
    <t>вул. Дніпровська, 111</t>
  </si>
  <si>
    <t>вул. Дніпровська, 113</t>
  </si>
  <si>
    <t>вул. Дніпровська, 123 (к. l, ll)</t>
  </si>
  <si>
    <t>вул. Дніпровська, 125 (к. l, ll)</t>
  </si>
  <si>
    <t>вул. Дніпровська, 146</t>
  </si>
  <si>
    <t>вул. Дніпровська, 218</t>
  </si>
  <si>
    <t>вул. Дніпровська, 256</t>
  </si>
  <si>
    <t>вул. Дніпровська, 366</t>
  </si>
  <si>
    <t>вул. Дніпровська, 362</t>
  </si>
  <si>
    <t>вул. Дніпровська, 368</t>
  </si>
  <si>
    <t>вул. Дніпровська, 336/12</t>
  </si>
  <si>
    <t>вул. Дніпровська, 358</t>
  </si>
  <si>
    <t>вул. Дніпровська, 372</t>
  </si>
  <si>
    <t>вул. Полтавська, 95</t>
  </si>
  <si>
    <t>вул. Полтавська, 101</t>
  </si>
  <si>
    <t>вул. Полтавська, 107</t>
  </si>
  <si>
    <t>вул. Полтавська, 109</t>
  </si>
  <si>
    <t>вул. Полтавська, 134</t>
  </si>
  <si>
    <t>вул. Полтавська, 140</t>
  </si>
  <si>
    <t>вул. Полтавська, 150</t>
  </si>
  <si>
    <t>вул. Полтавська, 152</t>
  </si>
  <si>
    <t>вул. Полтавська, 154</t>
  </si>
  <si>
    <t>вул. Полтавська, 156</t>
  </si>
  <si>
    <t>вул. Полтавська, 158</t>
  </si>
  <si>
    <t>вул. Полтавська, 160</t>
  </si>
  <si>
    <t>вул. Горького, 143</t>
  </si>
  <si>
    <t>вул. Горького, 161</t>
  </si>
  <si>
    <t>вул. Успенська, 58</t>
  </si>
  <si>
    <t>вул. Успенська, 85</t>
  </si>
  <si>
    <t>вул. Успенська, 119</t>
  </si>
  <si>
    <t>вул. Декабристів, 3а</t>
  </si>
  <si>
    <t>вул. Декабристів, 6</t>
  </si>
  <si>
    <t>вул. Підгірна, 4</t>
  </si>
  <si>
    <t>вул. Підгірна, 5</t>
  </si>
  <si>
    <t>вул. Підгірна, 7</t>
  </si>
  <si>
    <t>вул. Підгірна, 12</t>
  </si>
  <si>
    <t>вул. Підгірна, 13</t>
  </si>
  <si>
    <t>вул. Підгірна, 15</t>
  </si>
  <si>
    <t>вул. Підгірна, 17</t>
  </si>
  <si>
    <t>вул. Підгірна, 19</t>
  </si>
  <si>
    <t>вул. Підгірна, 20</t>
  </si>
  <si>
    <t>вул. Можайського, 6</t>
  </si>
  <si>
    <t>вул. Можайського, 8а</t>
  </si>
  <si>
    <t>вул. Челюскінців, 6</t>
  </si>
  <si>
    <t>вул. Челюскінців, 15/2</t>
  </si>
  <si>
    <t>вул. Челюскінців, 16</t>
  </si>
  <si>
    <t>вул. Челюскінців, 23</t>
  </si>
  <si>
    <t>вул. Дніпровська, 8</t>
  </si>
  <si>
    <t>вул. Дніпровська, 14</t>
  </si>
  <si>
    <t>вул. Дніпровська, 16</t>
  </si>
  <si>
    <t>вул. Кооперативна, 1</t>
  </si>
  <si>
    <t>вул. Кооперативна, 15</t>
  </si>
  <si>
    <t>3-й пров. Челюскінців, 1</t>
  </si>
  <si>
    <t>3-й пров. Челюскінців, 3</t>
  </si>
  <si>
    <t>3-й пров. Челюскінців, 5</t>
  </si>
  <si>
    <t>3-й пров. Челюскінців, 7</t>
  </si>
  <si>
    <t>3-й пров. Челюскінців, 9</t>
  </si>
  <si>
    <t>пр-т Шахтобудівників, 1/1</t>
  </si>
  <si>
    <t>пр-т Шахтобудівників, 1/2</t>
  </si>
  <si>
    <t>пр-т Шахтобудівників, 2</t>
  </si>
  <si>
    <t>пр-т Шахтобудівників, 6</t>
  </si>
  <si>
    <t>пр-т Шахтобудівників, 7</t>
  </si>
  <si>
    <t>пр-т Шахтобудівників, 8</t>
  </si>
  <si>
    <t>пр-т Шахтобудівників, 10</t>
  </si>
  <si>
    <t>пр-т Шахтобудівників, 12</t>
  </si>
  <si>
    <t>Технічне обслуговування ліфтів</t>
  </si>
  <si>
    <t>Дератизація</t>
  </si>
  <si>
    <t>Дезінсекція</t>
  </si>
  <si>
    <t xml:space="preserve"> Обслуговування димових і вентиляційних каналів</t>
  </si>
  <si>
    <t>Розрахунковий тариф грн/кв.м. ( з ПДВ)</t>
  </si>
  <si>
    <t>Адреса</t>
  </si>
  <si>
    <t>Прибирання прибудинкової території (в т.ч. прибирання і вивезення снігу, посипання частини прибудинкової території, призначеної для проходу та проїзду, протиожеледними сумішами)</t>
  </si>
  <si>
    <t>Прибирання приміщень загального користування( підвілів,горищ та технічних поверхів)</t>
  </si>
  <si>
    <t>Обслуговування систем диспетчеризації.</t>
  </si>
  <si>
    <t xml:space="preserve">Поточний ремонт  систем притипожежної автоматики та димовидалення, а також іншихвнутрішньобудинкових систем (у разі наявності) </t>
  </si>
  <si>
    <t>Придбання електроенергіїдля місць загального користування , живлення ліфтів   та  забезпечення функціонування іншого спільного майна</t>
  </si>
  <si>
    <t>Поточний ремонт  елементів зовнішнього  упорядження, що розміщені на закріпленій в установленому порядку прибудинковій території</t>
  </si>
  <si>
    <t>Директор ТОВ "ТБЦ ОПТІМУС "</t>
  </si>
  <si>
    <t xml:space="preserve">Тариф </t>
  </si>
  <si>
    <t xml:space="preserve"> з  утримання будинків , споруд та  прибудинкової території  </t>
  </si>
  <si>
    <t>№ з/п</t>
  </si>
  <si>
    <t xml:space="preserve">О.О. Лісова </t>
  </si>
  <si>
    <t>_____________________________</t>
  </si>
  <si>
    <t xml:space="preserve">Технічне обслуговування систем протипожежної автоматики та димовидалення, а також іншихвнутрішньобудинкових систем (у разі наявності) </t>
  </si>
  <si>
    <t>Поточний ремонт  конструктивних елементів,технічнихпристроїв будинків та  внутрішньобудинкових систем ( водопостачання, водовідведення, теплопостачання, зливової каналізації, електропостачання)</t>
  </si>
  <si>
    <t>Технічне обслуговування внутрішньобудинкових систем (водопостачання, водовідведення, теплопостачання, зливової каналізації, електропостачання,газопостачання)</t>
  </si>
</sst>
</file>

<file path=xl/styles.xml><?xml version="1.0" encoding="utf-8"?>
<styleSheet xmlns="http://schemas.openxmlformats.org/spreadsheetml/2006/main">
  <numFmts count="2">
    <numFmt numFmtId="164" formatCode="0.0000"/>
    <numFmt numFmtId="165" formatCode="0.000"/>
  </numFmts>
  <fonts count="9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"/>
    </font>
    <font>
      <sz val="8"/>
      <name val="Calibri"/>
      <family val="2"/>
      <charset val="204"/>
    </font>
    <font>
      <sz val="10"/>
      <name val="Cambria"/>
      <family val="1"/>
      <charset val="204"/>
    </font>
    <font>
      <b/>
      <sz val="10"/>
      <name val="Cambria"/>
      <family val="1"/>
      <charset val="204"/>
    </font>
    <font>
      <i/>
      <sz val="10"/>
      <name val="Cambria"/>
      <family val="1"/>
      <charset val="204"/>
    </font>
    <font>
      <b/>
      <sz val="14"/>
      <name val="Cambria"/>
      <family val="1"/>
      <charset val="204"/>
    </font>
    <font>
      <sz val="14"/>
      <name val="Cambria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48">
    <xf numFmtId="0" fontId="0" fillId="0" borderId="0" xfId="0"/>
    <xf numFmtId="0" fontId="1" fillId="0" borderId="0" xfId="1"/>
    <xf numFmtId="0" fontId="1" fillId="0" borderId="0" xfId="1" applyBorder="1"/>
    <xf numFmtId="0" fontId="4" fillId="0" borderId="0" xfId="1" applyFont="1"/>
    <xf numFmtId="0" fontId="4" fillId="0" borderId="7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/>
    </xf>
    <xf numFmtId="0" fontId="4" fillId="0" borderId="8" xfId="1" applyFont="1" applyBorder="1" applyAlignment="1">
      <alignment horizontal="center" vertical="center"/>
    </xf>
    <xf numFmtId="0" fontId="6" fillId="0" borderId="1" xfId="1" applyFont="1" applyFill="1" applyBorder="1" applyAlignment="1">
      <alignment horizontal="left" vertical="center" wrapText="1"/>
    </xf>
    <xf numFmtId="0" fontId="4" fillId="0" borderId="0" xfId="1" applyFont="1" applyBorder="1"/>
    <xf numFmtId="0" fontId="6" fillId="2" borderId="1" xfId="1" applyFont="1" applyFill="1" applyBorder="1" applyAlignment="1">
      <alignment horizontal="left" vertical="center" wrapText="1"/>
    </xf>
    <xf numFmtId="0" fontId="6" fillId="0" borderId="1" xfId="1" applyFont="1" applyFill="1" applyBorder="1"/>
    <xf numFmtId="0" fontId="6" fillId="0" borderId="1" xfId="1" applyFont="1" applyFill="1" applyBorder="1" applyAlignment="1">
      <alignment horizontal="left"/>
    </xf>
    <xf numFmtId="0" fontId="6" fillId="0" borderId="2" xfId="1" applyFont="1" applyFill="1" applyBorder="1" applyAlignment="1">
      <alignment horizontal="left"/>
    </xf>
    <xf numFmtId="0" fontId="6" fillId="0" borderId="3" xfId="1" applyFont="1" applyFill="1" applyBorder="1" applyAlignment="1">
      <alignment horizontal="left"/>
    </xf>
    <xf numFmtId="0" fontId="6" fillId="0" borderId="10" xfId="1" applyFont="1" applyFill="1" applyBorder="1" applyAlignment="1">
      <alignment horizontal="left"/>
    </xf>
    <xf numFmtId="0" fontId="4" fillId="0" borderId="0" xfId="1" applyFont="1" applyAlignment="1">
      <alignment horizontal="center" vertical="center"/>
    </xf>
    <xf numFmtId="0" fontId="4" fillId="0" borderId="1" xfId="1" applyFont="1" applyBorder="1" applyAlignment="1">
      <alignment horizontal="center" vertical="center" textRotation="90"/>
    </xf>
    <xf numFmtId="164" fontId="4" fillId="0" borderId="1" xfId="1" applyNumberFormat="1" applyFont="1" applyBorder="1" applyAlignment="1">
      <alignment horizontal="center" vertical="center"/>
    </xf>
    <xf numFmtId="164" fontId="4" fillId="0" borderId="8" xfId="1" applyNumberFormat="1" applyFont="1" applyBorder="1" applyAlignment="1">
      <alignment horizontal="center" vertical="center"/>
    </xf>
    <xf numFmtId="0" fontId="4" fillId="0" borderId="1" xfId="1" applyFont="1" applyFill="1" applyBorder="1" applyAlignment="1">
      <alignment horizontal="center" vertical="center"/>
    </xf>
    <xf numFmtId="164" fontId="4" fillId="0" borderId="1" xfId="1" applyNumberFormat="1" applyFont="1" applyFill="1" applyBorder="1" applyAlignment="1">
      <alignment horizontal="center" vertical="center"/>
    </xf>
    <xf numFmtId="0" fontId="4" fillId="0" borderId="8" xfId="1" applyFont="1" applyFill="1" applyBorder="1" applyAlignment="1">
      <alignment horizontal="center" vertical="center"/>
    </xf>
    <xf numFmtId="164" fontId="4" fillId="0" borderId="8" xfId="1" applyNumberFormat="1" applyFont="1" applyFill="1" applyBorder="1" applyAlignment="1">
      <alignment horizontal="center" vertical="center"/>
    </xf>
    <xf numFmtId="165" fontId="4" fillId="0" borderId="1" xfId="1" applyNumberFormat="1" applyFont="1" applyFill="1" applyBorder="1" applyAlignment="1">
      <alignment horizontal="center" vertical="center"/>
    </xf>
    <xf numFmtId="0" fontId="4" fillId="0" borderId="11" xfId="1" applyFont="1" applyFill="1" applyBorder="1" applyAlignment="1">
      <alignment horizontal="center" vertical="center"/>
    </xf>
    <xf numFmtId="0" fontId="4" fillId="0" borderId="11" xfId="1" applyFont="1" applyBorder="1" applyAlignment="1">
      <alignment horizontal="center" vertical="center"/>
    </xf>
    <xf numFmtId="164" fontId="4" fillId="0" borderId="11" xfId="1" applyNumberFormat="1" applyFont="1" applyBorder="1" applyAlignment="1">
      <alignment horizontal="center" vertical="center"/>
    </xf>
    <xf numFmtId="164" fontId="4" fillId="0" borderId="11" xfId="1" applyNumberFormat="1" applyFont="1" applyFill="1" applyBorder="1" applyAlignment="1">
      <alignment horizontal="center" vertical="center"/>
    </xf>
    <xf numFmtId="0" fontId="4" fillId="0" borderId="12" xfId="1" applyFont="1" applyBorder="1" applyAlignment="1">
      <alignment horizontal="center" vertical="center"/>
    </xf>
    <xf numFmtId="0" fontId="4" fillId="0" borderId="0" xfId="1" applyFont="1" applyBorder="1" applyAlignment="1">
      <alignment horizontal="center" vertical="center"/>
    </xf>
    <xf numFmtId="0" fontId="8" fillId="0" borderId="0" xfId="1" applyFont="1"/>
    <xf numFmtId="0" fontId="8" fillId="0" borderId="0" xfId="1" applyFont="1" applyAlignment="1">
      <alignment horizontal="center" vertical="center"/>
    </xf>
    <xf numFmtId="0" fontId="5" fillId="0" borderId="5" xfId="1" applyFont="1" applyBorder="1" applyAlignment="1">
      <alignment horizontal="center" vertical="center" textRotation="90"/>
    </xf>
    <xf numFmtId="0" fontId="5" fillId="0" borderId="5" xfId="1" applyFont="1" applyBorder="1" applyAlignment="1">
      <alignment horizontal="center" vertical="center" textRotation="90" wrapText="1"/>
    </xf>
    <xf numFmtId="0" fontId="5" fillId="0" borderId="6" xfId="1" applyFont="1" applyBorder="1" applyAlignment="1">
      <alignment horizontal="center" vertical="center" textRotation="90" wrapText="1"/>
    </xf>
    <xf numFmtId="0" fontId="5" fillId="0" borderId="4" xfId="1" applyFont="1" applyBorder="1" applyAlignment="1">
      <alignment horizontal="center" vertical="center" wrapText="1"/>
    </xf>
    <xf numFmtId="0" fontId="5" fillId="0" borderId="5" xfId="1" applyFont="1" applyBorder="1" applyAlignment="1">
      <alignment horizontal="center" vertical="center" wrapText="1"/>
    </xf>
    <xf numFmtId="0" fontId="5" fillId="0" borderId="7" xfId="1" applyFont="1" applyBorder="1" applyAlignment="1">
      <alignment horizontal="center" vertical="center" wrapText="1"/>
    </xf>
    <xf numFmtId="0" fontId="5" fillId="0" borderId="9" xfId="1" applyFont="1" applyBorder="1" applyAlignment="1">
      <alignment horizontal="center" vertical="center" wrapText="1"/>
    </xf>
    <xf numFmtId="0" fontId="5" fillId="0" borderId="0" xfId="1" applyFont="1" applyBorder="1" applyAlignment="1">
      <alignment horizontal="center" vertical="center" wrapText="1"/>
    </xf>
    <xf numFmtId="0" fontId="6" fillId="0" borderId="0" xfId="1" applyFont="1" applyFill="1" applyBorder="1" applyAlignment="1">
      <alignment horizontal="left"/>
    </xf>
    <xf numFmtId="0" fontId="4" fillId="0" borderId="0" xfId="1" applyFont="1" applyFill="1" applyBorder="1" applyAlignment="1">
      <alignment horizontal="center" vertical="center"/>
    </xf>
    <xf numFmtId="164" fontId="4" fillId="0" borderId="0" xfId="1" applyNumberFormat="1" applyFont="1" applyBorder="1" applyAlignment="1">
      <alignment horizontal="center" vertical="center"/>
    </xf>
    <xf numFmtId="164" fontId="4" fillId="0" borderId="0" xfId="1" applyNumberFormat="1" applyFont="1" applyFill="1" applyBorder="1" applyAlignment="1">
      <alignment horizontal="center" vertical="center"/>
    </xf>
    <xf numFmtId="0" fontId="7" fillId="0" borderId="0" xfId="1" applyFont="1" applyBorder="1"/>
    <xf numFmtId="0" fontId="7" fillId="0" borderId="0" xfId="1" applyFont="1" applyBorder="1" applyAlignment="1">
      <alignment horizontal="center" vertical="center"/>
    </xf>
    <xf numFmtId="0" fontId="7" fillId="0" borderId="0" xfId="1" applyFont="1" applyAlignment="1">
      <alignment horizontal="center" vertical="center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35"/>
  <sheetViews>
    <sheetView tabSelected="1" view="pageBreakPreview" topLeftCell="A129" zoomScale="60" zoomScaleNormal="100" workbookViewId="0">
      <selection activeCell="U6" sqref="U6"/>
    </sheetView>
  </sheetViews>
  <sheetFormatPr defaultColWidth="12.42578125" defaultRowHeight="12.75"/>
  <cols>
    <col min="1" max="1" width="5.42578125" style="3" customWidth="1"/>
    <col min="2" max="2" width="27.7109375" style="3" customWidth="1"/>
    <col min="3" max="3" width="10.42578125" style="16" customWidth="1"/>
    <col min="4" max="4" width="13.5703125" style="16" customWidth="1"/>
    <col min="5" max="5" width="9.28515625" style="16" customWidth="1"/>
    <col min="6" max="7" width="8.28515625" style="16" customWidth="1"/>
    <col min="8" max="8" width="10" style="16" customWidth="1"/>
    <col min="9" max="9" width="13.7109375" style="16" customWidth="1"/>
    <col min="10" max="10" width="15.42578125" style="16" bestFit="1" customWidth="1"/>
    <col min="11" max="11" width="11" style="16" customWidth="1"/>
    <col min="12" max="12" width="12.7109375" style="16" customWidth="1"/>
    <col min="13" max="13" width="7.85546875" style="16" customWidth="1"/>
    <col min="14" max="14" width="8.42578125" style="16" customWidth="1"/>
    <col min="15" max="15" width="8.7109375" style="16" customWidth="1"/>
    <col min="16" max="16" width="11.28515625" style="16" customWidth="1"/>
    <col min="17" max="17" width="9.140625" style="3" customWidth="1"/>
    <col min="18" max="216" width="9.140625" style="1" customWidth="1"/>
    <col min="217" max="217" width="5.42578125" style="1" customWidth="1"/>
    <col min="218" max="218" width="26.42578125" style="1" customWidth="1"/>
    <col min="219" max="219" width="5.85546875" style="1" customWidth="1"/>
    <col min="220" max="220" width="6.7109375" style="1" customWidth="1"/>
    <col min="221" max="221" width="5.85546875" style="1" customWidth="1"/>
    <col min="222" max="222" width="6.140625" style="1" customWidth="1"/>
    <col min="223" max="223" width="5.7109375" style="1" customWidth="1"/>
    <col min="224" max="224" width="9.85546875" style="1" customWidth="1"/>
    <col min="225" max="225" width="12.5703125" style="1" customWidth="1"/>
    <col min="226" max="226" width="11.42578125" style="1" customWidth="1"/>
    <col min="227" max="227" width="11.7109375" style="1" customWidth="1"/>
    <col min="228" max="228" width="10.7109375" style="1" customWidth="1"/>
    <col min="229" max="229" width="10.85546875" style="1" customWidth="1"/>
    <col min="230" max="230" width="11.140625" style="1" customWidth="1"/>
    <col min="231" max="231" width="9.140625" style="1" customWidth="1"/>
    <col min="232" max="232" width="9.7109375" style="1" customWidth="1"/>
    <col min="233" max="233" width="16" style="1" customWidth="1"/>
    <col min="234" max="234" width="10.42578125" style="1" customWidth="1"/>
    <col min="235" max="235" width="9.7109375" style="1" customWidth="1"/>
    <col min="236" max="16384" width="12.42578125" style="1"/>
  </cols>
  <sheetData>
    <row r="1" spans="1:16" ht="15" customHeight="1">
      <c r="A1" s="47" t="s">
        <v>235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</row>
    <row r="2" spans="1:16" ht="15" customHeight="1">
      <c r="A2" s="47" t="s">
        <v>236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6" ht="18">
      <c r="A3" s="31"/>
      <c r="B3" s="31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</row>
    <row r="4" spans="1:16" ht="13.5" thickBot="1"/>
    <row r="5" spans="1:16" ht="212.25" customHeight="1">
      <c r="A5" s="36" t="s">
        <v>237</v>
      </c>
      <c r="B5" s="37" t="s">
        <v>227</v>
      </c>
      <c r="C5" s="33" t="s">
        <v>226</v>
      </c>
      <c r="D5" s="34" t="s">
        <v>242</v>
      </c>
      <c r="E5" s="34" t="s">
        <v>222</v>
      </c>
      <c r="F5" s="34" t="s">
        <v>230</v>
      </c>
      <c r="G5" s="34" t="s">
        <v>225</v>
      </c>
      <c r="H5" s="34" t="s">
        <v>240</v>
      </c>
      <c r="I5" s="34" t="s">
        <v>233</v>
      </c>
      <c r="J5" s="34" t="s">
        <v>241</v>
      </c>
      <c r="K5" s="34" t="s">
        <v>231</v>
      </c>
      <c r="L5" s="34" t="s">
        <v>228</v>
      </c>
      <c r="M5" s="34" t="s">
        <v>229</v>
      </c>
      <c r="N5" s="34" t="s">
        <v>223</v>
      </c>
      <c r="O5" s="34" t="s">
        <v>224</v>
      </c>
      <c r="P5" s="35" t="s">
        <v>232</v>
      </c>
    </row>
    <row r="6" spans="1:16" ht="15" customHeight="1">
      <c r="A6" s="4"/>
      <c r="B6" s="5"/>
      <c r="C6" s="17"/>
      <c r="D6" s="6">
        <v>1</v>
      </c>
      <c r="E6" s="6">
        <v>2</v>
      </c>
      <c r="F6" s="6">
        <v>3</v>
      </c>
      <c r="G6" s="6">
        <v>4</v>
      </c>
      <c r="H6" s="6">
        <v>5</v>
      </c>
      <c r="I6" s="5">
        <v>6</v>
      </c>
      <c r="J6" s="5">
        <v>7</v>
      </c>
      <c r="K6" s="6">
        <v>8</v>
      </c>
      <c r="L6" s="6">
        <v>9</v>
      </c>
      <c r="M6" s="6">
        <v>10</v>
      </c>
      <c r="N6" s="6">
        <v>11</v>
      </c>
      <c r="O6" s="6">
        <v>12</v>
      </c>
      <c r="P6" s="7">
        <v>13</v>
      </c>
    </row>
    <row r="7" spans="1:16">
      <c r="A7" s="38">
        <v>1</v>
      </c>
      <c r="B7" s="8" t="s">
        <v>52</v>
      </c>
      <c r="C7" s="18">
        <f>SUM(D7:P7)</f>
        <v>4.0415999999999999</v>
      </c>
      <c r="D7" s="6">
        <v>1.2146999999999999</v>
      </c>
      <c r="E7" s="18">
        <v>0</v>
      </c>
      <c r="F7" s="18">
        <v>0</v>
      </c>
      <c r="G7" s="6">
        <v>0.14019999999999999</v>
      </c>
      <c r="H7" s="18">
        <v>0</v>
      </c>
      <c r="I7" s="18">
        <v>0</v>
      </c>
      <c r="J7" s="6">
        <v>1.4382999999999999</v>
      </c>
      <c r="K7" s="18">
        <v>0</v>
      </c>
      <c r="L7" s="18">
        <v>0.8901</v>
      </c>
      <c r="M7" s="6">
        <v>4.6899999999999997E-2</v>
      </c>
      <c r="N7" s="18">
        <v>0</v>
      </c>
      <c r="O7" s="18">
        <v>0</v>
      </c>
      <c r="P7" s="7">
        <v>0.31140000000000001</v>
      </c>
    </row>
    <row r="8" spans="1:16">
      <c r="A8" s="38">
        <v>2</v>
      </c>
      <c r="B8" s="8" t="s">
        <v>53</v>
      </c>
      <c r="C8" s="18">
        <f t="shared" ref="C8:C56" si="0">SUM(D8:P8)</f>
        <v>4.4447999999999999</v>
      </c>
      <c r="D8" s="6">
        <v>1.2887999999999999</v>
      </c>
      <c r="E8" s="18">
        <v>0</v>
      </c>
      <c r="F8" s="18">
        <v>0</v>
      </c>
      <c r="G8" s="6">
        <v>0.14849999999999999</v>
      </c>
      <c r="H8" s="18">
        <v>0</v>
      </c>
      <c r="I8" s="18">
        <v>0</v>
      </c>
      <c r="J8" s="6">
        <v>1.4924999999999999</v>
      </c>
      <c r="K8" s="18">
        <v>0</v>
      </c>
      <c r="L8" s="6">
        <v>1.1392</v>
      </c>
      <c r="M8" s="6">
        <v>5.3699999999999998E-2</v>
      </c>
      <c r="N8" s="18">
        <v>0</v>
      </c>
      <c r="O8" s="18">
        <v>0</v>
      </c>
      <c r="P8" s="7">
        <v>0.3221</v>
      </c>
    </row>
    <row r="9" spans="1:16">
      <c r="A9" s="38">
        <f t="shared" ref="A9:A72" si="1">A8+1</f>
        <v>3</v>
      </c>
      <c r="B9" s="8" t="s">
        <v>54</v>
      </c>
      <c r="C9" s="18">
        <f t="shared" si="0"/>
        <v>4.4257999999999997</v>
      </c>
      <c r="D9" s="6">
        <v>1.3279000000000001</v>
      </c>
      <c r="E9" s="18">
        <v>0</v>
      </c>
      <c r="F9" s="18">
        <v>0</v>
      </c>
      <c r="G9" s="6">
        <v>0.1492</v>
      </c>
      <c r="H9" s="18">
        <v>0</v>
      </c>
      <c r="I9" s="18">
        <v>0</v>
      </c>
      <c r="J9" s="18">
        <v>1.512</v>
      </c>
      <c r="K9" s="18">
        <v>0</v>
      </c>
      <c r="L9" s="6">
        <v>1.0092000000000001</v>
      </c>
      <c r="M9" s="6">
        <v>5.4600000000000003E-2</v>
      </c>
      <c r="N9" s="18">
        <v>6.7999999999999996E-3</v>
      </c>
      <c r="O9" s="6">
        <v>2.4199999999999999E-2</v>
      </c>
      <c r="P9" s="7">
        <v>0.34189999999999998</v>
      </c>
    </row>
    <row r="10" spans="1:16">
      <c r="A10" s="38">
        <f t="shared" si="1"/>
        <v>4</v>
      </c>
      <c r="B10" s="8" t="s">
        <v>55</v>
      </c>
      <c r="C10" s="18">
        <f t="shared" si="0"/>
        <v>4.1452999999999998</v>
      </c>
      <c r="D10" s="6">
        <v>1.1979</v>
      </c>
      <c r="E10" s="18">
        <v>0</v>
      </c>
      <c r="F10" s="18">
        <v>0</v>
      </c>
      <c r="G10" s="6">
        <v>0.1474</v>
      </c>
      <c r="H10" s="18">
        <v>0</v>
      </c>
      <c r="I10" s="18">
        <v>0</v>
      </c>
      <c r="J10" s="6">
        <v>1.4173</v>
      </c>
      <c r="K10" s="18">
        <v>0</v>
      </c>
      <c r="L10" s="6">
        <v>1.0085999999999999</v>
      </c>
      <c r="M10" s="6">
        <v>5.2200000000000003E-2</v>
      </c>
      <c r="N10" s="18">
        <v>0</v>
      </c>
      <c r="O10" s="18">
        <v>0</v>
      </c>
      <c r="P10" s="7">
        <v>0.32190000000000002</v>
      </c>
    </row>
    <row r="11" spans="1:16">
      <c r="A11" s="38">
        <f t="shared" si="1"/>
        <v>5</v>
      </c>
      <c r="B11" s="8" t="s">
        <v>56</v>
      </c>
      <c r="C11" s="18">
        <f t="shared" si="0"/>
        <v>4.1661000000000001</v>
      </c>
      <c r="D11" s="6">
        <v>1.2151000000000001</v>
      </c>
      <c r="E11" s="18">
        <v>0</v>
      </c>
      <c r="F11" s="18">
        <v>0</v>
      </c>
      <c r="G11" s="6">
        <v>0.1411</v>
      </c>
      <c r="H11" s="18">
        <v>0</v>
      </c>
      <c r="I11" s="18">
        <v>0</v>
      </c>
      <c r="J11" s="6">
        <v>1.4391</v>
      </c>
      <c r="K11" s="18">
        <v>0</v>
      </c>
      <c r="L11" s="18">
        <v>1.0118</v>
      </c>
      <c r="M11" s="6">
        <v>4.7399999999999998E-2</v>
      </c>
      <c r="N11" s="18">
        <v>0</v>
      </c>
      <c r="O11" s="18">
        <v>0</v>
      </c>
      <c r="P11" s="7">
        <v>0.31159999999999999</v>
      </c>
    </row>
    <row r="12" spans="1:16">
      <c r="A12" s="38">
        <f t="shared" si="1"/>
        <v>6</v>
      </c>
      <c r="B12" s="8" t="s">
        <v>57</v>
      </c>
      <c r="C12" s="18">
        <f t="shared" si="0"/>
        <v>4.5768000000000004</v>
      </c>
      <c r="D12" s="6">
        <v>1.3442000000000001</v>
      </c>
      <c r="E12" s="18">
        <v>0</v>
      </c>
      <c r="F12" s="18">
        <v>0</v>
      </c>
      <c r="G12" s="6">
        <v>0.1424</v>
      </c>
      <c r="H12" s="18">
        <v>0</v>
      </c>
      <c r="I12" s="18">
        <v>0</v>
      </c>
      <c r="J12" s="6">
        <v>1.5644</v>
      </c>
      <c r="K12" s="18">
        <v>0</v>
      </c>
      <c r="L12" s="18">
        <v>1.0410999999999999</v>
      </c>
      <c r="M12" s="6">
        <v>5.2400000000000002E-2</v>
      </c>
      <c r="N12" s="18">
        <v>6.8999999999999999E-3</v>
      </c>
      <c r="O12" s="6">
        <v>2.4799999999999999E-2</v>
      </c>
      <c r="P12" s="7">
        <v>0.40060000000000001</v>
      </c>
    </row>
    <row r="13" spans="1:16">
      <c r="A13" s="38">
        <f t="shared" si="1"/>
        <v>7</v>
      </c>
      <c r="B13" s="8" t="s">
        <v>58</v>
      </c>
      <c r="C13" s="18">
        <f t="shared" si="0"/>
        <v>4.3995999999999995</v>
      </c>
      <c r="D13" s="6">
        <v>1.3218000000000001</v>
      </c>
      <c r="E13" s="18">
        <v>0</v>
      </c>
      <c r="F13" s="18">
        <v>0</v>
      </c>
      <c r="G13" s="6">
        <v>0.12920000000000001</v>
      </c>
      <c r="H13" s="18">
        <v>0</v>
      </c>
      <c r="I13" s="18">
        <v>0</v>
      </c>
      <c r="J13" s="18">
        <v>1.4119999999999999</v>
      </c>
      <c r="K13" s="18">
        <v>0</v>
      </c>
      <c r="L13" s="6">
        <v>1.1292</v>
      </c>
      <c r="M13" s="6">
        <v>5.4600000000000003E-2</v>
      </c>
      <c r="N13" s="18">
        <v>6.7999999999999996E-3</v>
      </c>
      <c r="O13" s="6">
        <v>2.4199999999999999E-2</v>
      </c>
      <c r="P13" s="7">
        <v>0.32179999999999997</v>
      </c>
    </row>
    <row r="14" spans="1:16">
      <c r="A14" s="38">
        <f t="shared" si="1"/>
        <v>8</v>
      </c>
      <c r="B14" s="8" t="s">
        <v>59</v>
      </c>
      <c r="C14" s="18">
        <f t="shared" si="0"/>
        <v>4.4629000000000003</v>
      </c>
      <c r="D14" s="6">
        <v>1.3273999999999999</v>
      </c>
      <c r="E14" s="18">
        <v>0</v>
      </c>
      <c r="F14" s="18">
        <v>0</v>
      </c>
      <c r="G14" s="6">
        <v>0.1492</v>
      </c>
      <c r="H14" s="18">
        <v>0</v>
      </c>
      <c r="I14" s="18">
        <v>0</v>
      </c>
      <c r="J14" s="18">
        <v>1.5404</v>
      </c>
      <c r="K14" s="18">
        <v>0</v>
      </c>
      <c r="L14" s="6">
        <v>1.0284</v>
      </c>
      <c r="M14" s="6">
        <v>4.4600000000000001E-2</v>
      </c>
      <c r="N14" s="18">
        <v>6.7000000000000002E-3</v>
      </c>
      <c r="O14" s="6">
        <v>2.41E-2</v>
      </c>
      <c r="P14" s="7">
        <v>0.34210000000000002</v>
      </c>
    </row>
    <row r="15" spans="1:16">
      <c r="A15" s="38">
        <f t="shared" si="1"/>
        <v>9</v>
      </c>
      <c r="B15" s="8" t="s">
        <v>60</v>
      </c>
      <c r="C15" s="18">
        <f t="shared" si="0"/>
        <v>4.2094899999999997</v>
      </c>
      <c r="D15" s="6">
        <v>1.2448999999999999</v>
      </c>
      <c r="E15" s="18">
        <v>0</v>
      </c>
      <c r="F15" s="18">
        <v>0</v>
      </c>
      <c r="G15" s="6">
        <v>0.1474</v>
      </c>
      <c r="H15" s="18">
        <v>0</v>
      </c>
      <c r="I15" s="18">
        <v>0</v>
      </c>
      <c r="J15" s="6">
        <v>1.4412</v>
      </c>
      <c r="K15" s="18">
        <v>0</v>
      </c>
      <c r="L15" s="6">
        <v>1.0036</v>
      </c>
      <c r="M15" s="6">
        <v>4.2200000000000001E-2</v>
      </c>
      <c r="N15" s="18">
        <v>6.1000000000000004E-3</v>
      </c>
      <c r="O15" s="18">
        <v>2.3900000000000002E-3</v>
      </c>
      <c r="P15" s="7">
        <v>0.32169999999999999</v>
      </c>
    </row>
    <row r="16" spans="1:16">
      <c r="A16" s="38">
        <f t="shared" si="1"/>
        <v>10</v>
      </c>
      <c r="B16" s="8" t="s">
        <v>61</v>
      </c>
      <c r="C16" s="18">
        <f t="shared" si="0"/>
        <v>4.1546200000000004</v>
      </c>
      <c r="D16" s="6">
        <v>1.0184</v>
      </c>
      <c r="E16" s="6">
        <v>0.51119999999999999</v>
      </c>
      <c r="F16" s="18">
        <v>0</v>
      </c>
      <c r="G16" s="6">
        <v>0.1174</v>
      </c>
      <c r="H16" s="18">
        <v>0</v>
      </c>
      <c r="I16" s="18">
        <v>0</v>
      </c>
      <c r="J16" s="6">
        <v>1.0626</v>
      </c>
      <c r="K16" s="18">
        <v>0</v>
      </c>
      <c r="L16" s="6">
        <v>0.56230000000000002</v>
      </c>
      <c r="M16" s="6">
        <v>5.2400000000000002E-2</v>
      </c>
      <c r="N16" s="18">
        <v>6.1999999999999998E-3</v>
      </c>
      <c r="O16" s="18">
        <v>2.4199999999999998E-3</v>
      </c>
      <c r="P16" s="7">
        <v>0.82169999999999999</v>
      </c>
    </row>
    <row r="17" spans="1:16">
      <c r="A17" s="38">
        <f t="shared" si="1"/>
        <v>11</v>
      </c>
      <c r="B17" s="8" t="s">
        <v>62</v>
      </c>
      <c r="C17" s="18">
        <f t="shared" si="0"/>
        <v>3.3683000000000001</v>
      </c>
      <c r="D17" s="6">
        <v>1.0644</v>
      </c>
      <c r="E17" s="18">
        <v>0</v>
      </c>
      <c r="F17" s="18">
        <v>0</v>
      </c>
      <c r="G17" s="6">
        <v>0.11260000000000001</v>
      </c>
      <c r="H17" s="18">
        <v>0</v>
      </c>
      <c r="I17" s="18">
        <v>0</v>
      </c>
      <c r="J17" s="18">
        <v>1.1127</v>
      </c>
      <c r="K17" s="18">
        <v>0</v>
      </c>
      <c r="L17" s="6">
        <v>0.69389999999999996</v>
      </c>
      <c r="M17" s="6">
        <v>4.3200000000000002E-2</v>
      </c>
      <c r="N17" s="18">
        <v>6.7000000000000002E-3</v>
      </c>
      <c r="O17" s="6">
        <v>2.4199999999999999E-2</v>
      </c>
      <c r="P17" s="7">
        <v>0.31059999999999999</v>
      </c>
    </row>
    <row r="18" spans="1:16">
      <c r="A18" s="38">
        <f t="shared" si="1"/>
        <v>12</v>
      </c>
      <c r="B18" s="8" t="s">
        <v>63</v>
      </c>
      <c r="C18" s="18">
        <f t="shared" si="0"/>
        <v>3.7596000000000007</v>
      </c>
      <c r="D18" s="6">
        <v>1.0218</v>
      </c>
      <c r="E18" s="18">
        <v>0</v>
      </c>
      <c r="F18" s="18">
        <v>0</v>
      </c>
      <c r="G18" s="6">
        <v>0.12920000000000001</v>
      </c>
      <c r="H18" s="18">
        <v>0</v>
      </c>
      <c r="I18" s="18">
        <v>0</v>
      </c>
      <c r="J18" s="18">
        <v>1.212</v>
      </c>
      <c r="K18" s="18">
        <v>0</v>
      </c>
      <c r="L18" s="6">
        <v>1.0092000000000001</v>
      </c>
      <c r="M18" s="6">
        <v>3.4599999999999999E-2</v>
      </c>
      <c r="N18" s="18">
        <v>6.7999999999999996E-3</v>
      </c>
      <c r="O18" s="6">
        <v>2.4199999999999999E-2</v>
      </c>
      <c r="P18" s="7">
        <v>0.32179999999999997</v>
      </c>
    </row>
    <row r="19" spans="1:16">
      <c r="A19" s="38">
        <f t="shared" si="1"/>
        <v>13</v>
      </c>
      <c r="B19" s="8" t="s">
        <v>64</v>
      </c>
      <c r="C19" s="18">
        <f t="shared" si="0"/>
        <v>3.7585000000000006</v>
      </c>
      <c r="D19" s="6">
        <v>1.0218</v>
      </c>
      <c r="E19" s="18">
        <v>0</v>
      </c>
      <c r="F19" s="18">
        <v>0</v>
      </c>
      <c r="G19" s="6">
        <v>0.12920000000000001</v>
      </c>
      <c r="H19" s="18">
        <v>0</v>
      </c>
      <c r="I19" s="18">
        <v>0</v>
      </c>
      <c r="J19" s="18">
        <v>1.212</v>
      </c>
      <c r="K19" s="18">
        <v>0</v>
      </c>
      <c r="L19" s="6">
        <v>1.0081</v>
      </c>
      <c r="M19" s="6">
        <v>3.4599999999999999E-2</v>
      </c>
      <c r="N19" s="18">
        <v>6.7999999999999996E-3</v>
      </c>
      <c r="O19" s="6">
        <v>2.4199999999999999E-2</v>
      </c>
      <c r="P19" s="7">
        <v>0.32179999999999997</v>
      </c>
    </row>
    <row r="20" spans="1:16">
      <c r="A20" s="38">
        <f t="shared" si="1"/>
        <v>14</v>
      </c>
      <c r="B20" s="8" t="s">
        <v>65</v>
      </c>
      <c r="C20" s="18">
        <f t="shared" si="0"/>
        <v>3.6626999999999996</v>
      </c>
      <c r="D20" s="6">
        <v>1.1680999999999999</v>
      </c>
      <c r="E20" s="18">
        <v>0</v>
      </c>
      <c r="F20" s="18">
        <v>0</v>
      </c>
      <c r="G20" s="6">
        <v>0.1326</v>
      </c>
      <c r="H20" s="18">
        <v>0</v>
      </c>
      <c r="I20" s="18">
        <v>0</v>
      </c>
      <c r="J20" s="18">
        <v>1.2821</v>
      </c>
      <c r="K20" s="18">
        <v>0</v>
      </c>
      <c r="L20" s="6">
        <v>0.6925</v>
      </c>
      <c r="M20" s="6">
        <v>4.4600000000000001E-2</v>
      </c>
      <c r="N20" s="18">
        <v>6.7000000000000002E-3</v>
      </c>
      <c r="O20" s="6">
        <v>2.4199999999999999E-2</v>
      </c>
      <c r="P20" s="7">
        <v>0.31190000000000001</v>
      </c>
    </row>
    <row r="21" spans="1:16">
      <c r="A21" s="38">
        <f t="shared" si="1"/>
        <v>15</v>
      </c>
      <c r="B21" s="8" t="s">
        <v>66</v>
      </c>
      <c r="C21" s="18">
        <f t="shared" si="0"/>
        <v>4.9166999999999996</v>
      </c>
      <c r="D21" s="6">
        <v>1.0490999999999999</v>
      </c>
      <c r="E21" s="6">
        <v>0.81940000000000002</v>
      </c>
      <c r="F21" s="18">
        <v>0</v>
      </c>
      <c r="G21" s="6">
        <v>0.1182</v>
      </c>
      <c r="H21" s="18">
        <v>0</v>
      </c>
      <c r="I21" s="18">
        <v>0</v>
      </c>
      <c r="J21" s="6">
        <v>1.1126</v>
      </c>
      <c r="K21" s="18">
        <v>0</v>
      </c>
      <c r="L21" s="6">
        <v>0.92410000000000003</v>
      </c>
      <c r="M21" s="6">
        <v>4.24E-2</v>
      </c>
      <c r="N21" s="18">
        <v>6.1999999999999998E-3</v>
      </c>
      <c r="O21" s="18">
        <v>2.3E-2</v>
      </c>
      <c r="P21" s="7">
        <v>0.82169999999999999</v>
      </c>
    </row>
    <row r="22" spans="1:16">
      <c r="A22" s="38">
        <f t="shared" si="1"/>
        <v>16</v>
      </c>
      <c r="B22" s="8" t="s">
        <v>67</v>
      </c>
      <c r="C22" s="18">
        <f t="shared" si="0"/>
        <v>4.6127000000000002</v>
      </c>
      <c r="D22" s="6">
        <v>1.0254000000000001</v>
      </c>
      <c r="E22" s="6">
        <v>0.81940000000000002</v>
      </c>
      <c r="F22" s="18">
        <v>0</v>
      </c>
      <c r="G22" s="6">
        <v>0.11020000000000001</v>
      </c>
      <c r="H22" s="18">
        <v>0</v>
      </c>
      <c r="I22" s="18">
        <v>0</v>
      </c>
      <c r="J22" s="6">
        <v>1.0926</v>
      </c>
      <c r="K22" s="18">
        <v>0</v>
      </c>
      <c r="L22" s="6">
        <v>0.68920000000000003</v>
      </c>
      <c r="M22" s="6">
        <v>3.1600000000000003E-2</v>
      </c>
      <c r="N22" s="18">
        <v>6.1000000000000004E-3</v>
      </c>
      <c r="O22" s="18">
        <v>2.18E-2</v>
      </c>
      <c r="P22" s="7">
        <v>0.81640000000000001</v>
      </c>
    </row>
    <row r="23" spans="1:16">
      <c r="A23" s="38">
        <f t="shared" si="1"/>
        <v>17</v>
      </c>
      <c r="B23" s="8" t="s">
        <v>68</v>
      </c>
      <c r="C23" s="18">
        <f t="shared" si="0"/>
        <v>3.3897999999999997</v>
      </c>
      <c r="D23" s="6">
        <v>1.0018</v>
      </c>
      <c r="E23" s="18">
        <v>0</v>
      </c>
      <c r="F23" s="18">
        <v>0</v>
      </c>
      <c r="G23" s="6">
        <v>0.11840000000000001</v>
      </c>
      <c r="H23" s="18">
        <v>0</v>
      </c>
      <c r="I23" s="18">
        <v>0</v>
      </c>
      <c r="J23" s="18">
        <v>1.1011</v>
      </c>
      <c r="K23" s="18">
        <v>0</v>
      </c>
      <c r="L23" s="6">
        <v>0.78110000000000002</v>
      </c>
      <c r="M23" s="6">
        <v>4.4600000000000001E-2</v>
      </c>
      <c r="N23" s="18">
        <v>6.8999999999999999E-3</v>
      </c>
      <c r="O23" s="6">
        <v>2.41E-2</v>
      </c>
      <c r="P23" s="7">
        <v>0.31180000000000002</v>
      </c>
    </row>
    <row r="24" spans="1:16">
      <c r="A24" s="38">
        <f t="shared" si="1"/>
        <v>18</v>
      </c>
      <c r="B24" s="8" t="s">
        <v>69</v>
      </c>
      <c r="C24" s="18">
        <f t="shared" si="0"/>
        <v>3.8719999999999999</v>
      </c>
      <c r="D24" s="6">
        <v>1.1642999999999999</v>
      </c>
      <c r="E24" s="18">
        <v>0</v>
      </c>
      <c r="F24" s="18">
        <v>0</v>
      </c>
      <c r="G24" s="6">
        <v>0.1381</v>
      </c>
      <c r="H24" s="18">
        <v>0</v>
      </c>
      <c r="I24" s="18">
        <v>0</v>
      </c>
      <c r="J24" s="6">
        <v>1.3210999999999999</v>
      </c>
      <c r="K24" s="18">
        <v>0</v>
      </c>
      <c r="L24" s="18">
        <v>0.87170000000000003</v>
      </c>
      <c r="M24" s="6">
        <v>4.5100000000000001E-2</v>
      </c>
      <c r="N24" s="18">
        <v>6.8999999999999999E-3</v>
      </c>
      <c r="O24" s="6">
        <v>2.41E-2</v>
      </c>
      <c r="P24" s="7">
        <v>0.30070000000000002</v>
      </c>
    </row>
    <row r="25" spans="1:16">
      <c r="A25" s="38">
        <f t="shared" si="1"/>
        <v>19</v>
      </c>
      <c r="B25" s="8" t="s">
        <v>70</v>
      </c>
      <c r="C25" s="18">
        <f t="shared" si="0"/>
        <v>2.7366000000000001</v>
      </c>
      <c r="D25" s="6">
        <v>1.0698000000000001</v>
      </c>
      <c r="E25" s="18">
        <v>0</v>
      </c>
      <c r="F25" s="18">
        <v>0</v>
      </c>
      <c r="G25" s="6">
        <v>0.11360000000000001</v>
      </c>
      <c r="H25" s="18">
        <v>0</v>
      </c>
      <c r="I25" s="18">
        <v>0</v>
      </c>
      <c r="J25" s="6">
        <v>1.1158999999999999</v>
      </c>
      <c r="K25" s="18">
        <v>0</v>
      </c>
      <c r="L25" s="6">
        <v>9.9199999999999997E-2</v>
      </c>
      <c r="M25" s="6">
        <v>3.27E-2</v>
      </c>
      <c r="N25" s="18">
        <v>0</v>
      </c>
      <c r="O25" s="18">
        <v>0</v>
      </c>
      <c r="P25" s="7">
        <v>0.3054</v>
      </c>
    </row>
    <row r="26" spans="1:16">
      <c r="A26" s="38">
        <f t="shared" si="1"/>
        <v>20</v>
      </c>
      <c r="B26" s="8" t="s">
        <v>71</v>
      </c>
      <c r="C26" s="18">
        <f t="shared" si="0"/>
        <v>4.4753999999999996</v>
      </c>
      <c r="D26" s="6">
        <v>1.4631000000000001</v>
      </c>
      <c r="E26" s="18">
        <v>0</v>
      </c>
      <c r="F26" s="18">
        <v>0</v>
      </c>
      <c r="G26" s="6">
        <v>0.13239999999999999</v>
      </c>
      <c r="H26" s="18">
        <v>0</v>
      </c>
      <c r="I26" s="18">
        <v>0</v>
      </c>
      <c r="J26" s="6">
        <v>1.3814</v>
      </c>
      <c r="K26" s="18">
        <v>0</v>
      </c>
      <c r="L26" s="18">
        <v>1.1008</v>
      </c>
      <c r="M26" s="6">
        <v>4.2099999999999999E-2</v>
      </c>
      <c r="N26" s="18">
        <v>6.7000000000000002E-3</v>
      </c>
      <c r="O26" s="6">
        <v>2.4799999999999999E-2</v>
      </c>
      <c r="P26" s="7">
        <v>0.3241</v>
      </c>
    </row>
    <row r="27" spans="1:16">
      <c r="A27" s="38">
        <f t="shared" si="1"/>
        <v>21</v>
      </c>
      <c r="B27" s="8" t="s">
        <v>72</v>
      </c>
      <c r="C27" s="18">
        <f t="shared" si="0"/>
        <v>3.5580000000000003</v>
      </c>
      <c r="D27" s="6">
        <v>1.0788</v>
      </c>
      <c r="E27" s="18">
        <v>0</v>
      </c>
      <c r="F27" s="18">
        <v>0</v>
      </c>
      <c r="G27" s="6">
        <v>0.13469999999999999</v>
      </c>
      <c r="H27" s="18">
        <v>0</v>
      </c>
      <c r="I27" s="18">
        <v>0</v>
      </c>
      <c r="J27" s="18">
        <v>1.3010999999999999</v>
      </c>
      <c r="K27" s="18">
        <v>0</v>
      </c>
      <c r="L27" s="18">
        <v>0.67789999999999995</v>
      </c>
      <c r="M27" s="6">
        <v>4.24E-2</v>
      </c>
      <c r="N27" s="18">
        <v>0</v>
      </c>
      <c r="O27" s="18">
        <v>0</v>
      </c>
      <c r="P27" s="7">
        <v>0.3231</v>
      </c>
    </row>
    <row r="28" spans="1:16">
      <c r="A28" s="38">
        <f t="shared" si="1"/>
        <v>22</v>
      </c>
      <c r="B28" s="8" t="s">
        <v>73</v>
      </c>
      <c r="C28" s="18">
        <f t="shared" si="0"/>
        <v>4.4311999999999996</v>
      </c>
      <c r="D28" s="6">
        <v>1.3617999999999999</v>
      </c>
      <c r="E28" s="18">
        <v>0</v>
      </c>
      <c r="F28" s="18">
        <v>0</v>
      </c>
      <c r="G28" s="6">
        <v>0.1484</v>
      </c>
      <c r="H28" s="18">
        <v>0</v>
      </c>
      <c r="I28" s="18">
        <v>0</v>
      </c>
      <c r="J28" s="18">
        <v>1.4511000000000001</v>
      </c>
      <c r="K28" s="18">
        <v>0</v>
      </c>
      <c r="L28" s="6">
        <v>1.0819000000000001</v>
      </c>
      <c r="M28" s="6">
        <v>4.5100000000000001E-2</v>
      </c>
      <c r="N28" s="18">
        <v>6.8999999999999999E-3</v>
      </c>
      <c r="O28" s="6">
        <v>2.41E-2</v>
      </c>
      <c r="P28" s="7">
        <v>0.31190000000000001</v>
      </c>
    </row>
    <row r="29" spans="1:16">
      <c r="A29" s="38">
        <f t="shared" si="1"/>
        <v>23</v>
      </c>
      <c r="B29" s="8" t="s">
        <v>74</v>
      </c>
      <c r="C29" s="18">
        <f t="shared" si="0"/>
        <v>4.2631999999999994</v>
      </c>
      <c r="D29" s="6">
        <v>1.2914000000000001</v>
      </c>
      <c r="E29" s="18">
        <v>0</v>
      </c>
      <c r="F29" s="18">
        <v>0</v>
      </c>
      <c r="G29" s="6">
        <v>0.1479</v>
      </c>
      <c r="H29" s="18">
        <v>0</v>
      </c>
      <c r="I29" s="18">
        <v>0</v>
      </c>
      <c r="J29" s="18">
        <v>1.3625</v>
      </c>
      <c r="K29" s="18">
        <v>0</v>
      </c>
      <c r="L29" s="6">
        <v>1.0744</v>
      </c>
      <c r="M29" s="6">
        <v>4.41E-2</v>
      </c>
      <c r="N29" s="18">
        <v>6.8999999999999999E-3</v>
      </c>
      <c r="O29" s="6">
        <v>2.41E-2</v>
      </c>
      <c r="P29" s="7">
        <v>0.31190000000000001</v>
      </c>
    </row>
    <row r="30" spans="1:16">
      <c r="A30" s="38">
        <f t="shared" si="1"/>
        <v>24</v>
      </c>
      <c r="B30" s="8" t="s">
        <v>75</v>
      </c>
      <c r="C30" s="18">
        <f t="shared" si="0"/>
        <v>4.7356999999999996</v>
      </c>
      <c r="D30" s="6">
        <v>1.4633</v>
      </c>
      <c r="E30" s="18">
        <v>0</v>
      </c>
      <c r="F30" s="18">
        <v>0</v>
      </c>
      <c r="G30" s="6">
        <v>0.14810000000000001</v>
      </c>
      <c r="H30" s="18">
        <v>0</v>
      </c>
      <c r="I30" s="18">
        <v>0</v>
      </c>
      <c r="J30" s="18">
        <v>1.5421</v>
      </c>
      <c r="K30" s="18">
        <v>0</v>
      </c>
      <c r="L30" s="6">
        <v>1.1840999999999999</v>
      </c>
      <c r="M30" s="6">
        <v>4.5100000000000001E-2</v>
      </c>
      <c r="N30" s="18">
        <v>6.8999999999999999E-3</v>
      </c>
      <c r="O30" s="6">
        <v>2.41E-2</v>
      </c>
      <c r="P30" s="19">
        <v>0.32200000000000001</v>
      </c>
    </row>
    <row r="31" spans="1:16" ht="12.75" customHeight="1">
      <c r="A31" s="38">
        <f t="shared" si="1"/>
        <v>25</v>
      </c>
      <c r="B31" s="8" t="s">
        <v>76</v>
      </c>
      <c r="C31" s="18">
        <f t="shared" si="0"/>
        <v>3.7279999999999998</v>
      </c>
      <c r="D31" s="6">
        <v>1.1114999999999999</v>
      </c>
      <c r="E31" s="18">
        <v>0</v>
      </c>
      <c r="F31" s="18">
        <v>0</v>
      </c>
      <c r="G31" s="6">
        <v>0.1346</v>
      </c>
      <c r="H31" s="18">
        <v>0</v>
      </c>
      <c r="I31" s="18">
        <v>0</v>
      </c>
      <c r="J31" s="18">
        <v>1.2827999999999999</v>
      </c>
      <c r="K31" s="18">
        <v>0</v>
      </c>
      <c r="L31" s="18">
        <v>0.87739999999999996</v>
      </c>
      <c r="M31" s="18">
        <v>0</v>
      </c>
      <c r="N31" s="18">
        <v>0</v>
      </c>
      <c r="O31" s="18">
        <v>0</v>
      </c>
      <c r="P31" s="7">
        <v>0.32169999999999999</v>
      </c>
    </row>
    <row r="32" spans="1:16" ht="12.75" customHeight="1">
      <c r="A32" s="38">
        <f t="shared" si="1"/>
        <v>26</v>
      </c>
      <c r="B32" s="8" t="s">
        <v>77</v>
      </c>
      <c r="C32" s="18">
        <f t="shared" si="0"/>
        <v>4.5252999999999997</v>
      </c>
      <c r="D32" s="6">
        <v>1.4834000000000001</v>
      </c>
      <c r="E32" s="18">
        <v>0</v>
      </c>
      <c r="F32" s="18">
        <v>0</v>
      </c>
      <c r="G32" s="6">
        <v>0.1421</v>
      </c>
      <c r="H32" s="18">
        <v>0</v>
      </c>
      <c r="I32" s="18">
        <v>0</v>
      </c>
      <c r="J32" s="18">
        <v>1.6145</v>
      </c>
      <c r="K32" s="18">
        <v>0</v>
      </c>
      <c r="L32" s="18">
        <v>0.59389999999999998</v>
      </c>
      <c r="M32" s="18">
        <v>0.33689999999999998</v>
      </c>
      <c r="N32" s="18">
        <v>7.4000000000000003E-3</v>
      </c>
      <c r="O32" s="18">
        <v>2.5399999999999999E-2</v>
      </c>
      <c r="P32" s="7">
        <v>0.32169999999999999</v>
      </c>
    </row>
    <row r="33" spans="1:16" ht="12.75" customHeight="1">
      <c r="A33" s="38">
        <f t="shared" si="1"/>
        <v>27</v>
      </c>
      <c r="B33" s="8" t="s">
        <v>78</v>
      </c>
      <c r="C33" s="18">
        <f t="shared" si="0"/>
        <v>4.9632999999999994</v>
      </c>
      <c r="D33" s="6">
        <v>1.5230999999999999</v>
      </c>
      <c r="E33" s="18">
        <v>0</v>
      </c>
      <c r="F33" s="18">
        <v>0</v>
      </c>
      <c r="G33" s="6">
        <v>0.14219999999999999</v>
      </c>
      <c r="H33" s="18">
        <v>0</v>
      </c>
      <c r="I33" s="18">
        <v>0</v>
      </c>
      <c r="J33" s="18">
        <v>1.5940000000000001</v>
      </c>
      <c r="K33" s="18">
        <v>0</v>
      </c>
      <c r="L33" s="18">
        <v>0.92410000000000003</v>
      </c>
      <c r="M33" s="18">
        <v>0.42559999999999998</v>
      </c>
      <c r="N33" s="18">
        <v>7.3000000000000001E-3</v>
      </c>
      <c r="O33" s="18">
        <v>2.53E-2</v>
      </c>
      <c r="P33" s="7">
        <v>0.32169999999999999</v>
      </c>
    </row>
    <row r="34" spans="1:16">
      <c r="A34" s="38">
        <f t="shared" si="1"/>
        <v>28</v>
      </c>
      <c r="B34" s="8" t="s">
        <v>79</v>
      </c>
      <c r="C34" s="18">
        <f t="shared" si="0"/>
        <v>4.1446000000000005</v>
      </c>
      <c r="D34" s="6">
        <v>1.1766000000000001</v>
      </c>
      <c r="E34" s="18">
        <v>0</v>
      </c>
      <c r="F34" s="18">
        <v>0</v>
      </c>
      <c r="G34" s="6">
        <v>0.1346</v>
      </c>
      <c r="H34" s="18">
        <v>0</v>
      </c>
      <c r="I34" s="18">
        <v>0</v>
      </c>
      <c r="J34" s="18">
        <v>1.5384</v>
      </c>
      <c r="K34" s="18">
        <v>0</v>
      </c>
      <c r="L34" s="6">
        <v>0.89710000000000001</v>
      </c>
      <c r="M34" s="6">
        <v>4.4200000000000003E-2</v>
      </c>
      <c r="N34" s="18">
        <v>6.7000000000000002E-3</v>
      </c>
      <c r="O34" s="6">
        <v>2.4199999999999999E-2</v>
      </c>
      <c r="P34" s="7">
        <v>0.32279999999999998</v>
      </c>
    </row>
    <row r="35" spans="1:16">
      <c r="A35" s="38">
        <f t="shared" si="1"/>
        <v>29</v>
      </c>
      <c r="B35" s="8" t="s">
        <v>80</v>
      </c>
      <c r="C35" s="18">
        <f t="shared" si="0"/>
        <v>4.4953000000000003</v>
      </c>
      <c r="D35" s="6">
        <v>1.4834000000000001</v>
      </c>
      <c r="E35" s="18">
        <v>0</v>
      </c>
      <c r="F35" s="18">
        <v>0</v>
      </c>
      <c r="G35" s="6">
        <v>0.1421</v>
      </c>
      <c r="H35" s="18">
        <v>0</v>
      </c>
      <c r="I35" s="18">
        <v>0</v>
      </c>
      <c r="J35" s="18">
        <v>1.5845</v>
      </c>
      <c r="K35" s="18">
        <v>0</v>
      </c>
      <c r="L35" s="18">
        <v>0.89390000000000003</v>
      </c>
      <c r="M35" s="18">
        <v>3.6900000000000002E-2</v>
      </c>
      <c r="N35" s="18">
        <v>7.4000000000000003E-3</v>
      </c>
      <c r="O35" s="18">
        <v>2.5399999999999999E-2</v>
      </c>
      <c r="P35" s="7">
        <v>0.32169999999999999</v>
      </c>
    </row>
    <row r="36" spans="1:16">
      <c r="A36" s="38">
        <f t="shared" si="1"/>
        <v>30</v>
      </c>
      <c r="B36" s="8" t="s">
        <v>81</v>
      </c>
      <c r="C36" s="18">
        <f t="shared" si="0"/>
        <v>4.6071</v>
      </c>
      <c r="D36" s="6">
        <v>1.4931000000000001</v>
      </c>
      <c r="E36" s="18">
        <v>0</v>
      </c>
      <c r="F36" s="18">
        <v>0</v>
      </c>
      <c r="G36" s="6">
        <v>0.13239999999999999</v>
      </c>
      <c r="H36" s="18">
        <v>0</v>
      </c>
      <c r="I36" s="18">
        <v>0</v>
      </c>
      <c r="J36" s="6">
        <v>1.4421999999999999</v>
      </c>
      <c r="K36" s="18">
        <v>0</v>
      </c>
      <c r="L36" s="18">
        <v>1.1414</v>
      </c>
      <c r="M36" s="6">
        <v>4.24E-2</v>
      </c>
      <c r="N36" s="18">
        <v>6.7000000000000002E-3</v>
      </c>
      <c r="O36" s="6">
        <v>2.4799999999999999E-2</v>
      </c>
      <c r="P36" s="7">
        <v>0.3241</v>
      </c>
    </row>
    <row r="37" spans="1:16">
      <c r="A37" s="38">
        <f t="shared" si="1"/>
        <v>31</v>
      </c>
      <c r="B37" s="8" t="s">
        <v>82</v>
      </c>
      <c r="C37" s="18">
        <f t="shared" si="0"/>
        <v>3.4119999999999995</v>
      </c>
      <c r="D37" s="6">
        <v>1.0018</v>
      </c>
      <c r="E37" s="18">
        <v>0</v>
      </c>
      <c r="F37" s="18">
        <v>0</v>
      </c>
      <c r="G37" s="6">
        <v>0.11840000000000001</v>
      </c>
      <c r="H37" s="18">
        <v>0</v>
      </c>
      <c r="I37" s="18">
        <v>0</v>
      </c>
      <c r="J37" s="18">
        <v>1.1315</v>
      </c>
      <c r="K37" s="18">
        <v>0</v>
      </c>
      <c r="L37" s="6">
        <v>0.78110000000000002</v>
      </c>
      <c r="M37" s="6">
        <v>3.6400000000000002E-2</v>
      </c>
      <c r="N37" s="18">
        <v>6.8999999999999999E-3</v>
      </c>
      <c r="O37" s="6">
        <v>2.41E-2</v>
      </c>
      <c r="P37" s="7">
        <v>0.31180000000000002</v>
      </c>
    </row>
    <row r="38" spans="1:16">
      <c r="A38" s="38">
        <f t="shared" si="1"/>
        <v>32</v>
      </c>
      <c r="B38" s="8" t="s">
        <v>83</v>
      </c>
      <c r="C38" s="18">
        <f t="shared" si="0"/>
        <v>4.4082000000000008</v>
      </c>
      <c r="D38" s="6">
        <v>1.3454999999999999</v>
      </c>
      <c r="E38" s="18">
        <v>0</v>
      </c>
      <c r="F38" s="18">
        <v>0</v>
      </c>
      <c r="G38" s="6">
        <v>0.14019999999999999</v>
      </c>
      <c r="H38" s="18">
        <v>0</v>
      </c>
      <c r="I38" s="18">
        <v>0</v>
      </c>
      <c r="J38" s="6">
        <v>1.5831999999999999</v>
      </c>
      <c r="K38" s="18">
        <v>0</v>
      </c>
      <c r="L38" s="18">
        <v>0.98119999999999996</v>
      </c>
      <c r="M38" s="6">
        <v>4.6699999999999998E-2</v>
      </c>
      <c r="N38" s="18">
        <v>0</v>
      </c>
      <c r="O38" s="18">
        <v>0</v>
      </c>
      <c r="P38" s="7">
        <v>0.31140000000000001</v>
      </c>
    </row>
    <row r="39" spans="1:16">
      <c r="A39" s="38">
        <f t="shared" si="1"/>
        <v>33</v>
      </c>
      <c r="B39" s="8" t="s">
        <v>84</v>
      </c>
      <c r="C39" s="18">
        <f t="shared" si="0"/>
        <v>4.0103</v>
      </c>
      <c r="D39" s="6">
        <v>1.1217999999999999</v>
      </c>
      <c r="E39" s="18">
        <v>0</v>
      </c>
      <c r="F39" s="18">
        <v>0</v>
      </c>
      <c r="G39" s="6">
        <v>0.12920000000000001</v>
      </c>
      <c r="H39" s="18">
        <v>0</v>
      </c>
      <c r="I39" s="18">
        <v>0</v>
      </c>
      <c r="J39" s="18">
        <v>1.262</v>
      </c>
      <c r="K39" s="18">
        <v>0</v>
      </c>
      <c r="L39" s="6">
        <v>1.1092</v>
      </c>
      <c r="M39" s="6">
        <v>3.4599999999999999E-2</v>
      </c>
      <c r="N39" s="18">
        <v>7.1000000000000004E-3</v>
      </c>
      <c r="O39" s="6">
        <v>2.46E-2</v>
      </c>
      <c r="P39" s="7">
        <v>0.32179999999999997</v>
      </c>
    </row>
    <row r="40" spans="1:16">
      <c r="A40" s="38">
        <f t="shared" si="1"/>
        <v>34</v>
      </c>
      <c r="B40" s="8" t="s">
        <v>85</v>
      </c>
      <c r="C40" s="18">
        <f t="shared" si="0"/>
        <v>2.5253999999999999</v>
      </c>
      <c r="D40" s="6">
        <v>0.62429999999999997</v>
      </c>
      <c r="E40" s="18">
        <v>0</v>
      </c>
      <c r="F40" s="18">
        <v>0</v>
      </c>
      <c r="G40" s="6">
        <v>0.11840000000000001</v>
      </c>
      <c r="H40" s="18">
        <v>0</v>
      </c>
      <c r="I40" s="18">
        <v>0</v>
      </c>
      <c r="J40" s="18">
        <v>0.7228</v>
      </c>
      <c r="K40" s="18">
        <v>0</v>
      </c>
      <c r="L40" s="18">
        <v>0.72389999999999999</v>
      </c>
      <c r="M40" s="6">
        <v>2.46E-2</v>
      </c>
      <c r="N40" s="18">
        <v>0</v>
      </c>
      <c r="O40" s="18">
        <v>0</v>
      </c>
      <c r="P40" s="7">
        <v>0.31140000000000001</v>
      </c>
    </row>
    <row r="41" spans="1:16">
      <c r="A41" s="38">
        <f t="shared" si="1"/>
        <v>35</v>
      </c>
      <c r="B41" s="8" t="s">
        <v>86</v>
      </c>
      <c r="C41" s="18">
        <f t="shared" si="0"/>
        <v>4.0731000000000002</v>
      </c>
      <c r="D41" s="6">
        <v>1.1843999999999999</v>
      </c>
      <c r="E41" s="18">
        <v>0</v>
      </c>
      <c r="F41" s="18">
        <v>0</v>
      </c>
      <c r="G41" s="6">
        <v>0.13320000000000001</v>
      </c>
      <c r="H41" s="18">
        <v>0</v>
      </c>
      <c r="I41" s="18">
        <v>0</v>
      </c>
      <c r="J41" s="18">
        <v>1.5421</v>
      </c>
      <c r="K41" s="18">
        <v>0</v>
      </c>
      <c r="L41" s="6">
        <v>0.8145</v>
      </c>
      <c r="M41" s="6">
        <v>4.5100000000000001E-2</v>
      </c>
      <c r="N41" s="18">
        <v>6.7999999999999996E-3</v>
      </c>
      <c r="O41" s="6">
        <v>2.4400000000000002E-2</v>
      </c>
      <c r="P41" s="7">
        <v>0.3226</v>
      </c>
    </row>
    <row r="42" spans="1:16">
      <c r="A42" s="38">
        <f t="shared" si="1"/>
        <v>36</v>
      </c>
      <c r="B42" s="8" t="s">
        <v>87</v>
      </c>
      <c r="C42" s="18">
        <f t="shared" si="0"/>
        <v>4.1179000000000006</v>
      </c>
      <c r="D42" s="6">
        <v>1.1846000000000001</v>
      </c>
      <c r="E42" s="18">
        <v>0</v>
      </c>
      <c r="F42" s="18">
        <v>0</v>
      </c>
      <c r="G42" s="6">
        <v>0.1341</v>
      </c>
      <c r="H42" s="18">
        <v>0</v>
      </c>
      <c r="I42" s="18">
        <v>0</v>
      </c>
      <c r="J42" s="18">
        <v>1.5542</v>
      </c>
      <c r="K42" s="18">
        <v>0</v>
      </c>
      <c r="L42" s="6">
        <v>0.84540000000000004</v>
      </c>
      <c r="M42" s="6">
        <v>4.5600000000000002E-2</v>
      </c>
      <c r="N42" s="18">
        <v>6.7999999999999996E-3</v>
      </c>
      <c r="O42" s="6">
        <v>2.4400000000000002E-2</v>
      </c>
      <c r="P42" s="7">
        <v>0.32279999999999998</v>
      </c>
    </row>
    <row r="43" spans="1:16">
      <c r="A43" s="38">
        <f t="shared" si="1"/>
        <v>37</v>
      </c>
      <c r="B43" s="8" t="s">
        <v>88</v>
      </c>
      <c r="C43" s="18">
        <f t="shared" si="0"/>
        <v>3.7533999999999996</v>
      </c>
      <c r="D43" s="6">
        <v>1.0613999999999999</v>
      </c>
      <c r="E43" s="18">
        <v>0</v>
      </c>
      <c r="F43" s="18">
        <v>0</v>
      </c>
      <c r="G43" s="6">
        <v>0.1346</v>
      </c>
      <c r="H43" s="18">
        <v>0</v>
      </c>
      <c r="I43" s="18">
        <v>0</v>
      </c>
      <c r="J43" s="18">
        <v>1.2827999999999999</v>
      </c>
      <c r="K43" s="18">
        <v>0</v>
      </c>
      <c r="L43" s="18">
        <v>0.87709999999999999</v>
      </c>
      <c r="M43" s="6">
        <v>4.3799999999999999E-2</v>
      </c>
      <c r="N43" s="18">
        <v>6.7000000000000002E-3</v>
      </c>
      <c r="O43" s="6">
        <v>2.4199999999999999E-2</v>
      </c>
      <c r="P43" s="7">
        <v>0.32279999999999998</v>
      </c>
    </row>
    <row r="44" spans="1:16">
      <c r="A44" s="38">
        <f t="shared" si="1"/>
        <v>38</v>
      </c>
      <c r="B44" s="8" t="s">
        <v>89</v>
      </c>
      <c r="C44" s="18">
        <f t="shared" si="0"/>
        <v>4.1654</v>
      </c>
      <c r="D44" s="6">
        <v>1.1711</v>
      </c>
      <c r="E44" s="18">
        <v>0</v>
      </c>
      <c r="F44" s="18">
        <v>0</v>
      </c>
      <c r="G44" s="6">
        <v>0.13469999999999999</v>
      </c>
      <c r="H44" s="18">
        <v>0</v>
      </c>
      <c r="I44" s="18">
        <v>0</v>
      </c>
      <c r="J44" s="18">
        <v>1.3631</v>
      </c>
      <c r="K44" s="18">
        <v>0</v>
      </c>
      <c r="L44" s="18">
        <v>1.0982000000000001</v>
      </c>
      <c r="M44" s="6">
        <v>4.41E-2</v>
      </c>
      <c r="N44" s="18">
        <v>6.7999999999999996E-3</v>
      </c>
      <c r="O44" s="6">
        <v>2.4299999999999999E-2</v>
      </c>
      <c r="P44" s="7">
        <v>0.3231</v>
      </c>
    </row>
    <row r="45" spans="1:16">
      <c r="A45" s="38">
        <f t="shared" si="1"/>
        <v>39</v>
      </c>
      <c r="B45" s="8" t="s">
        <v>90</v>
      </c>
      <c r="C45" s="18">
        <f t="shared" si="0"/>
        <v>3.9189000000000003</v>
      </c>
      <c r="D45" s="6">
        <v>1.1740999999999999</v>
      </c>
      <c r="E45" s="18">
        <v>0</v>
      </c>
      <c r="F45" s="18">
        <v>0</v>
      </c>
      <c r="G45" s="6">
        <v>0.13420000000000001</v>
      </c>
      <c r="H45" s="18">
        <v>0</v>
      </c>
      <c r="I45" s="18">
        <v>0</v>
      </c>
      <c r="J45" s="18">
        <v>1.4721</v>
      </c>
      <c r="K45" s="18">
        <v>0</v>
      </c>
      <c r="L45" s="6">
        <v>0.74480000000000002</v>
      </c>
      <c r="M45" s="6">
        <v>3.9699999999999999E-2</v>
      </c>
      <c r="N45" s="18">
        <v>6.7999999999999996E-3</v>
      </c>
      <c r="O45" s="6">
        <v>2.4400000000000002E-2</v>
      </c>
      <c r="P45" s="7">
        <v>0.32279999999999998</v>
      </c>
    </row>
    <row r="46" spans="1:16">
      <c r="A46" s="38">
        <f t="shared" si="1"/>
        <v>40</v>
      </c>
      <c r="B46" s="8" t="s">
        <v>91</v>
      </c>
      <c r="C46" s="18">
        <f t="shared" si="0"/>
        <v>3.7630999999999997</v>
      </c>
      <c r="D46" s="6">
        <v>1.0623</v>
      </c>
      <c r="E46" s="18">
        <v>0</v>
      </c>
      <c r="F46" s="18">
        <v>0</v>
      </c>
      <c r="G46" s="6">
        <v>0.13469999999999999</v>
      </c>
      <c r="H46" s="18">
        <v>0</v>
      </c>
      <c r="I46" s="18">
        <v>0</v>
      </c>
      <c r="J46" s="18">
        <v>1.2901</v>
      </c>
      <c r="K46" s="18">
        <v>0</v>
      </c>
      <c r="L46" s="18">
        <v>0.87790000000000001</v>
      </c>
      <c r="M46" s="6">
        <v>4.3700000000000003E-2</v>
      </c>
      <c r="N46" s="18">
        <v>6.8999999999999999E-3</v>
      </c>
      <c r="O46" s="6">
        <v>2.4400000000000002E-2</v>
      </c>
      <c r="P46" s="7">
        <v>0.3231</v>
      </c>
    </row>
    <row r="47" spans="1:16">
      <c r="A47" s="38">
        <f t="shared" si="1"/>
        <v>41</v>
      </c>
      <c r="B47" s="8" t="s">
        <v>92</v>
      </c>
      <c r="C47" s="18">
        <f t="shared" si="0"/>
        <v>3.9197000000000002</v>
      </c>
      <c r="D47" s="6">
        <v>1.1744000000000001</v>
      </c>
      <c r="E47" s="18">
        <v>0</v>
      </c>
      <c r="F47" s="18">
        <v>0</v>
      </c>
      <c r="G47" s="6">
        <v>0.1341</v>
      </c>
      <c r="H47" s="18">
        <v>0</v>
      </c>
      <c r="I47" s="18">
        <v>0</v>
      </c>
      <c r="J47" s="18">
        <v>1.4722</v>
      </c>
      <c r="K47" s="18">
        <v>0</v>
      </c>
      <c r="L47" s="6">
        <v>0.74539999999999995</v>
      </c>
      <c r="M47" s="6">
        <v>3.9600000000000003E-2</v>
      </c>
      <c r="N47" s="18">
        <v>6.7999999999999996E-3</v>
      </c>
      <c r="O47" s="6">
        <v>2.4400000000000002E-2</v>
      </c>
      <c r="P47" s="7">
        <v>0.32279999999999998</v>
      </c>
    </row>
    <row r="48" spans="1:16">
      <c r="A48" s="38">
        <f t="shared" si="1"/>
        <v>42</v>
      </c>
      <c r="B48" s="8" t="s">
        <v>93</v>
      </c>
      <c r="C48" s="18">
        <f t="shared" si="0"/>
        <v>4.0103</v>
      </c>
      <c r="D48" s="6">
        <v>1.1217999999999999</v>
      </c>
      <c r="E48" s="18">
        <v>0</v>
      </c>
      <c r="F48" s="18">
        <v>0</v>
      </c>
      <c r="G48" s="6">
        <v>0.12920000000000001</v>
      </c>
      <c r="H48" s="18">
        <v>0</v>
      </c>
      <c r="I48" s="18">
        <v>0</v>
      </c>
      <c r="J48" s="18">
        <v>1.262</v>
      </c>
      <c r="K48" s="18">
        <v>0</v>
      </c>
      <c r="L48" s="6">
        <v>1.1092</v>
      </c>
      <c r="M48" s="6">
        <v>3.4599999999999999E-2</v>
      </c>
      <c r="N48" s="18">
        <v>7.1000000000000004E-3</v>
      </c>
      <c r="O48" s="6">
        <v>2.46E-2</v>
      </c>
      <c r="P48" s="7">
        <v>0.32179999999999997</v>
      </c>
    </row>
    <row r="49" spans="1:17">
      <c r="A49" s="38">
        <f t="shared" si="1"/>
        <v>43</v>
      </c>
      <c r="B49" s="8" t="s">
        <v>94</v>
      </c>
      <c r="C49" s="18">
        <f t="shared" si="0"/>
        <v>4.6875999999999998</v>
      </c>
      <c r="D49" s="6">
        <v>1.3772</v>
      </c>
      <c r="E49" s="18">
        <v>0</v>
      </c>
      <c r="F49" s="18">
        <v>0</v>
      </c>
      <c r="G49" s="6">
        <v>0.1421</v>
      </c>
      <c r="H49" s="18">
        <v>0</v>
      </c>
      <c r="I49" s="18">
        <v>0</v>
      </c>
      <c r="J49" s="18">
        <v>1.5845</v>
      </c>
      <c r="K49" s="18">
        <v>0</v>
      </c>
      <c r="L49" s="18">
        <v>1.1939</v>
      </c>
      <c r="M49" s="18">
        <v>3.5400000000000001E-2</v>
      </c>
      <c r="N49" s="18">
        <v>7.4000000000000003E-3</v>
      </c>
      <c r="O49" s="18">
        <v>2.5399999999999999E-2</v>
      </c>
      <c r="P49" s="7">
        <v>0.32169999999999999</v>
      </c>
    </row>
    <row r="50" spans="1:17">
      <c r="A50" s="38">
        <f t="shared" si="1"/>
        <v>44</v>
      </c>
      <c r="B50" s="8" t="s">
        <v>95</v>
      </c>
      <c r="C50" s="18">
        <f t="shared" si="0"/>
        <v>2.2111000000000001</v>
      </c>
      <c r="D50" s="20">
        <v>0.71719999999999995</v>
      </c>
      <c r="E50" s="21">
        <v>0</v>
      </c>
      <c r="F50" s="18">
        <v>0</v>
      </c>
      <c r="G50" s="20">
        <v>0.12239999999999999</v>
      </c>
      <c r="H50" s="18">
        <v>0</v>
      </c>
      <c r="I50" s="18">
        <v>0</v>
      </c>
      <c r="J50" s="21">
        <v>1.0245</v>
      </c>
      <c r="K50" s="18">
        <v>0</v>
      </c>
      <c r="L50" s="21">
        <v>6.5600000000000006E-2</v>
      </c>
      <c r="M50" s="21">
        <v>0</v>
      </c>
      <c r="N50" s="21">
        <v>0</v>
      </c>
      <c r="O50" s="21">
        <v>0</v>
      </c>
      <c r="P50" s="22">
        <v>0.28139999999999998</v>
      </c>
    </row>
    <row r="51" spans="1:17">
      <c r="A51" s="38">
        <f t="shared" si="1"/>
        <v>45</v>
      </c>
      <c r="B51" s="8" t="s">
        <v>96</v>
      </c>
      <c r="C51" s="18">
        <f t="shared" si="0"/>
        <v>2.2227999999999999</v>
      </c>
      <c r="D51" s="20">
        <v>0.72840000000000005</v>
      </c>
      <c r="E51" s="21">
        <v>0</v>
      </c>
      <c r="F51" s="18">
        <v>0</v>
      </c>
      <c r="G51" s="20">
        <v>0.1232</v>
      </c>
      <c r="H51" s="18">
        <v>0</v>
      </c>
      <c r="I51" s="18">
        <v>0</v>
      </c>
      <c r="J51" s="21">
        <v>1.0241</v>
      </c>
      <c r="K51" s="18">
        <v>0</v>
      </c>
      <c r="L51" s="21">
        <v>6.54E-2</v>
      </c>
      <c r="M51" s="21">
        <v>0</v>
      </c>
      <c r="N51" s="21">
        <v>0</v>
      </c>
      <c r="O51" s="21">
        <v>0</v>
      </c>
      <c r="P51" s="22">
        <v>0.28170000000000001</v>
      </c>
    </row>
    <row r="52" spans="1:17">
      <c r="A52" s="38">
        <f t="shared" si="1"/>
        <v>46</v>
      </c>
      <c r="B52" s="8" t="s">
        <v>97</v>
      </c>
      <c r="C52" s="18">
        <f t="shared" si="0"/>
        <v>2.3090000000000002</v>
      </c>
      <c r="D52" s="20">
        <v>0.71609999999999996</v>
      </c>
      <c r="E52" s="21">
        <v>0</v>
      </c>
      <c r="F52" s="18">
        <v>0</v>
      </c>
      <c r="G52" s="20">
        <v>0.12559999999999999</v>
      </c>
      <c r="H52" s="18">
        <v>0</v>
      </c>
      <c r="I52" s="18">
        <v>0</v>
      </c>
      <c r="J52" s="21">
        <v>1.0445</v>
      </c>
      <c r="K52" s="18">
        <v>0</v>
      </c>
      <c r="L52" s="21">
        <v>6.5699999999999995E-2</v>
      </c>
      <c r="M52" s="21">
        <v>3.5400000000000001E-2</v>
      </c>
      <c r="N52" s="21">
        <v>0</v>
      </c>
      <c r="O52" s="21">
        <v>0</v>
      </c>
      <c r="P52" s="22">
        <v>0.32169999999999999</v>
      </c>
    </row>
    <row r="53" spans="1:17">
      <c r="A53" s="38">
        <f t="shared" si="1"/>
        <v>47</v>
      </c>
      <c r="B53" s="8" t="s">
        <v>98</v>
      </c>
      <c r="C53" s="18">
        <f t="shared" si="0"/>
        <v>4.3873000000000006</v>
      </c>
      <c r="D53" s="18">
        <v>1.1851</v>
      </c>
      <c r="E53" s="21">
        <v>0</v>
      </c>
      <c r="F53" s="18">
        <v>0</v>
      </c>
      <c r="G53" s="6">
        <v>0.1353</v>
      </c>
      <c r="H53" s="18">
        <v>0</v>
      </c>
      <c r="I53" s="18">
        <v>0</v>
      </c>
      <c r="J53" s="18">
        <v>1.4856</v>
      </c>
      <c r="K53" s="18">
        <v>0</v>
      </c>
      <c r="L53" s="6">
        <v>1.1768000000000001</v>
      </c>
      <c r="M53" s="6">
        <v>4.0599999999999997E-2</v>
      </c>
      <c r="N53" s="18">
        <v>6.8999999999999999E-3</v>
      </c>
      <c r="O53" s="6">
        <v>2.5100000000000001E-2</v>
      </c>
      <c r="P53" s="7">
        <v>0.33189999999999997</v>
      </c>
    </row>
    <row r="54" spans="1:17">
      <c r="A54" s="38">
        <f t="shared" si="1"/>
        <v>48</v>
      </c>
      <c r="B54" s="8" t="s">
        <v>99</v>
      </c>
      <c r="C54" s="18">
        <f t="shared" si="0"/>
        <v>4.3873000000000006</v>
      </c>
      <c r="D54" s="18">
        <v>1.1851</v>
      </c>
      <c r="E54" s="21">
        <v>0</v>
      </c>
      <c r="F54" s="18">
        <v>0</v>
      </c>
      <c r="G54" s="6">
        <v>0.1353</v>
      </c>
      <c r="H54" s="18">
        <v>0</v>
      </c>
      <c r="I54" s="18">
        <v>0</v>
      </c>
      <c r="J54" s="18">
        <v>1.4856</v>
      </c>
      <c r="K54" s="18">
        <v>0</v>
      </c>
      <c r="L54" s="6">
        <v>1.1768000000000001</v>
      </c>
      <c r="M54" s="6">
        <v>4.0599999999999997E-2</v>
      </c>
      <c r="N54" s="18">
        <v>6.8999999999999999E-3</v>
      </c>
      <c r="O54" s="6">
        <v>2.5100000000000001E-2</v>
      </c>
      <c r="P54" s="7">
        <v>0.33189999999999997</v>
      </c>
    </row>
    <row r="55" spans="1:17">
      <c r="A55" s="38">
        <f t="shared" si="1"/>
        <v>49</v>
      </c>
      <c r="B55" s="8" t="s">
        <v>100</v>
      </c>
      <c r="C55" s="18">
        <f t="shared" si="0"/>
        <v>4.5947999999999993</v>
      </c>
      <c r="D55" s="6">
        <v>1.3242</v>
      </c>
      <c r="E55" s="18">
        <v>0</v>
      </c>
      <c r="F55" s="18">
        <v>0</v>
      </c>
      <c r="G55" s="6">
        <v>0.1424</v>
      </c>
      <c r="H55" s="18">
        <v>0</v>
      </c>
      <c r="I55" s="18">
        <v>0</v>
      </c>
      <c r="J55" s="6">
        <v>1.5244</v>
      </c>
      <c r="K55" s="18">
        <v>0</v>
      </c>
      <c r="L55" s="18">
        <v>1.1191</v>
      </c>
      <c r="M55" s="6">
        <v>5.2400000000000002E-2</v>
      </c>
      <c r="N55" s="18">
        <v>6.8999999999999999E-3</v>
      </c>
      <c r="O55" s="6">
        <v>2.4799999999999999E-2</v>
      </c>
      <c r="P55" s="7">
        <v>0.40060000000000001</v>
      </c>
    </row>
    <row r="56" spans="1:17">
      <c r="A56" s="38">
        <f t="shared" si="1"/>
        <v>50</v>
      </c>
      <c r="B56" s="8" t="s">
        <v>101</v>
      </c>
      <c r="C56" s="18">
        <f t="shared" si="0"/>
        <v>4.6745000000000001</v>
      </c>
      <c r="D56" s="6">
        <v>1.0154000000000001</v>
      </c>
      <c r="E56" s="6">
        <v>0.81940000000000002</v>
      </c>
      <c r="F56" s="18">
        <v>0</v>
      </c>
      <c r="G56" s="6">
        <v>0.11020000000000001</v>
      </c>
      <c r="H56" s="18">
        <v>0</v>
      </c>
      <c r="I56" s="18">
        <v>0</v>
      </c>
      <c r="J56" s="6">
        <v>1.0626</v>
      </c>
      <c r="K56" s="18">
        <v>0</v>
      </c>
      <c r="L56" s="6">
        <v>0.78920000000000001</v>
      </c>
      <c r="M56" s="6">
        <v>4.1599999999999998E-2</v>
      </c>
      <c r="N56" s="18">
        <v>5.1000000000000004E-3</v>
      </c>
      <c r="O56" s="18">
        <v>1.8800000000000001E-2</v>
      </c>
      <c r="P56" s="7">
        <v>0.81220000000000003</v>
      </c>
    </row>
    <row r="57" spans="1:17" s="2" customFormat="1">
      <c r="A57" s="38">
        <f t="shared" si="1"/>
        <v>51</v>
      </c>
      <c r="B57" s="8" t="s">
        <v>0</v>
      </c>
      <c r="C57" s="6">
        <f>SUM(D57:P57)</f>
        <v>4.0240999999999998</v>
      </c>
      <c r="D57" s="6">
        <v>1.2031000000000001</v>
      </c>
      <c r="E57" s="18">
        <v>0</v>
      </c>
      <c r="F57" s="18">
        <v>0</v>
      </c>
      <c r="G57" s="6">
        <v>0.14019999999999999</v>
      </c>
      <c r="H57" s="18">
        <v>0</v>
      </c>
      <c r="I57" s="18">
        <v>0</v>
      </c>
      <c r="J57" s="6">
        <v>1.4014</v>
      </c>
      <c r="K57" s="18">
        <v>0</v>
      </c>
      <c r="L57" s="18">
        <v>0.8901</v>
      </c>
      <c r="M57" s="6">
        <v>4.6899999999999997E-2</v>
      </c>
      <c r="N57" s="18">
        <v>6.7999999999999996E-3</v>
      </c>
      <c r="O57" s="6">
        <v>2.4199999999999999E-2</v>
      </c>
      <c r="P57" s="7">
        <v>0.31140000000000001</v>
      </c>
      <c r="Q57" s="9"/>
    </row>
    <row r="58" spans="1:17" s="2" customFormat="1">
      <c r="A58" s="38">
        <f t="shared" si="1"/>
        <v>52</v>
      </c>
      <c r="B58" s="8" t="s">
        <v>1</v>
      </c>
      <c r="C58" s="6">
        <f t="shared" ref="C58:C108" si="2">SUM(D58:P58)</f>
        <v>5.4998000000000005</v>
      </c>
      <c r="D58" s="6">
        <v>1.6671</v>
      </c>
      <c r="E58" s="18">
        <v>0</v>
      </c>
      <c r="F58" s="18">
        <v>0</v>
      </c>
      <c r="G58" s="6">
        <v>0.1308</v>
      </c>
      <c r="H58" s="18">
        <v>0</v>
      </c>
      <c r="I58" s="18">
        <v>0</v>
      </c>
      <c r="J58" s="6">
        <v>1.7714000000000001</v>
      </c>
      <c r="K58" s="18">
        <v>0</v>
      </c>
      <c r="L58" s="18">
        <v>1.4103000000000001</v>
      </c>
      <c r="M58" s="6">
        <v>6.8400000000000002E-2</v>
      </c>
      <c r="N58" s="18">
        <v>6.3E-3</v>
      </c>
      <c r="O58" s="6">
        <v>2.3099999999999999E-2</v>
      </c>
      <c r="P58" s="7">
        <v>0.4224</v>
      </c>
      <c r="Q58" s="9"/>
    </row>
    <row r="59" spans="1:17" s="2" customFormat="1">
      <c r="A59" s="38">
        <f t="shared" si="1"/>
        <v>53</v>
      </c>
      <c r="B59" s="8" t="s">
        <v>2</v>
      </c>
      <c r="C59" s="6">
        <f t="shared" si="2"/>
        <v>4.3204000000000002</v>
      </c>
      <c r="D59" s="6">
        <v>1.2021999999999999</v>
      </c>
      <c r="E59" s="18">
        <v>0</v>
      </c>
      <c r="F59" s="18">
        <v>0</v>
      </c>
      <c r="G59" s="6">
        <v>0.1404</v>
      </c>
      <c r="H59" s="18">
        <v>0</v>
      </c>
      <c r="I59" s="18">
        <v>0</v>
      </c>
      <c r="J59" s="6">
        <v>1.4083000000000001</v>
      </c>
      <c r="K59" s="18">
        <v>0</v>
      </c>
      <c r="L59" s="18">
        <v>1.1700999999999999</v>
      </c>
      <c r="M59" s="6">
        <v>4.6699999999999998E-2</v>
      </c>
      <c r="N59" s="18">
        <v>6.8999999999999999E-3</v>
      </c>
      <c r="O59" s="6">
        <v>2.4400000000000002E-2</v>
      </c>
      <c r="P59" s="7">
        <v>0.32140000000000002</v>
      </c>
      <c r="Q59" s="9"/>
    </row>
    <row r="60" spans="1:17" s="2" customFormat="1">
      <c r="A60" s="38">
        <f t="shared" si="1"/>
        <v>54</v>
      </c>
      <c r="B60" s="8" t="s">
        <v>3</v>
      </c>
      <c r="C60" s="6">
        <f t="shared" si="2"/>
        <v>4.8852999999999991</v>
      </c>
      <c r="D60" s="6">
        <v>1.0610999999999999</v>
      </c>
      <c r="E60" s="6">
        <v>0.82120000000000004</v>
      </c>
      <c r="F60" s="18">
        <v>0</v>
      </c>
      <c r="G60" s="6">
        <v>0.13059999999999999</v>
      </c>
      <c r="H60" s="18">
        <v>0</v>
      </c>
      <c r="I60" s="18">
        <v>0</v>
      </c>
      <c r="J60" s="6">
        <v>1.1112</v>
      </c>
      <c r="K60" s="18">
        <v>0</v>
      </c>
      <c r="L60" s="18">
        <v>0.87029999999999996</v>
      </c>
      <c r="M60" s="6">
        <v>5.4399999999999997E-2</v>
      </c>
      <c r="N60" s="18">
        <v>5.3E-3</v>
      </c>
      <c r="O60" s="6">
        <v>1.8800000000000001E-2</v>
      </c>
      <c r="P60" s="7">
        <v>0.81240000000000001</v>
      </c>
      <c r="Q60" s="9"/>
    </row>
    <row r="61" spans="1:17" s="2" customFormat="1">
      <c r="A61" s="38">
        <f t="shared" si="1"/>
        <v>55</v>
      </c>
      <c r="B61" s="10" t="s">
        <v>4</v>
      </c>
      <c r="C61" s="6">
        <f t="shared" si="2"/>
        <v>5.0407000000000002</v>
      </c>
      <c r="D61" s="6">
        <v>1.4021999999999999</v>
      </c>
      <c r="E61" s="18">
        <v>0</v>
      </c>
      <c r="F61" s="18">
        <v>0</v>
      </c>
      <c r="G61" s="6">
        <v>0.1404</v>
      </c>
      <c r="H61" s="18">
        <v>0</v>
      </c>
      <c r="I61" s="18">
        <v>0</v>
      </c>
      <c r="J61" s="6">
        <v>1.6083000000000001</v>
      </c>
      <c r="K61" s="18">
        <v>0</v>
      </c>
      <c r="L61" s="18">
        <v>1.4903999999999999</v>
      </c>
      <c r="M61" s="6">
        <v>4.6699999999999998E-2</v>
      </c>
      <c r="N61" s="18">
        <v>6.8999999999999999E-3</v>
      </c>
      <c r="O61" s="6">
        <v>2.4400000000000002E-2</v>
      </c>
      <c r="P61" s="7">
        <v>0.32140000000000002</v>
      </c>
      <c r="Q61" s="9"/>
    </row>
    <row r="62" spans="1:17" s="2" customFormat="1">
      <c r="A62" s="38">
        <f t="shared" si="1"/>
        <v>56</v>
      </c>
      <c r="B62" s="8" t="s">
        <v>5</v>
      </c>
      <c r="C62" s="6">
        <f t="shared" si="2"/>
        <v>5.0160999999999998</v>
      </c>
      <c r="D62" s="6">
        <v>1.4340999999999999</v>
      </c>
      <c r="E62" s="18">
        <v>0</v>
      </c>
      <c r="F62" s="18">
        <v>0</v>
      </c>
      <c r="G62" s="6">
        <v>0.13450000000000001</v>
      </c>
      <c r="H62" s="18">
        <v>0</v>
      </c>
      <c r="I62" s="18">
        <v>0</v>
      </c>
      <c r="J62" s="6">
        <v>1.6432</v>
      </c>
      <c r="K62" s="18">
        <v>0</v>
      </c>
      <c r="L62" s="18">
        <v>1.3204</v>
      </c>
      <c r="M62" s="6">
        <v>5.2400000000000002E-2</v>
      </c>
      <c r="N62" s="18">
        <v>6.7999999999999996E-3</v>
      </c>
      <c r="O62" s="6">
        <v>2.41E-2</v>
      </c>
      <c r="P62" s="7">
        <v>0.40060000000000001</v>
      </c>
      <c r="Q62" s="9"/>
    </row>
    <row r="63" spans="1:17" s="2" customFormat="1">
      <c r="A63" s="38">
        <f t="shared" si="1"/>
        <v>57</v>
      </c>
      <c r="B63" s="8" t="s">
        <v>6</v>
      </c>
      <c r="C63" s="18">
        <f t="shared" si="2"/>
        <v>4.2089999999999996</v>
      </c>
      <c r="D63" s="20">
        <v>1.0161</v>
      </c>
      <c r="E63" s="21">
        <v>0</v>
      </c>
      <c r="F63" s="18">
        <v>0</v>
      </c>
      <c r="G63" s="20">
        <v>0.12559999999999999</v>
      </c>
      <c r="H63" s="18">
        <v>0</v>
      </c>
      <c r="I63" s="18">
        <v>0</v>
      </c>
      <c r="J63" s="21">
        <v>1.4444999999999999</v>
      </c>
      <c r="K63" s="18">
        <v>0</v>
      </c>
      <c r="L63" s="21">
        <v>1.2657</v>
      </c>
      <c r="M63" s="21">
        <v>3.5400000000000001E-2</v>
      </c>
      <c r="N63" s="21">
        <v>0</v>
      </c>
      <c r="O63" s="21">
        <v>0</v>
      </c>
      <c r="P63" s="22">
        <v>0.32169999999999999</v>
      </c>
      <c r="Q63" s="9"/>
    </row>
    <row r="64" spans="1:17" s="2" customFormat="1">
      <c r="A64" s="38">
        <f t="shared" si="1"/>
        <v>58</v>
      </c>
      <c r="B64" s="8" t="s">
        <v>7</v>
      </c>
      <c r="C64" s="6">
        <f t="shared" si="2"/>
        <v>4.2147000000000006</v>
      </c>
      <c r="D64" s="20">
        <v>1.0284</v>
      </c>
      <c r="E64" s="21">
        <v>0</v>
      </c>
      <c r="F64" s="18">
        <v>0</v>
      </c>
      <c r="G64" s="20">
        <v>0.1232</v>
      </c>
      <c r="H64" s="18">
        <v>0</v>
      </c>
      <c r="I64" s="18">
        <v>0</v>
      </c>
      <c r="J64" s="21">
        <v>1.4841</v>
      </c>
      <c r="K64" s="18">
        <v>0</v>
      </c>
      <c r="L64" s="21">
        <v>1.2621</v>
      </c>
      <c r="M64" s="21">
        <v>3.5200000000000002E-2</v>
      </c>
      <c r="N64" s="21">
        <v>0</v>
      </c>
      <c r="O64" s="21">
        <v>0</v>
      </c>
      <c r="P64" s="22">
        <v>0.28170000000000001</v>
      </c>
      <c r="Q64" s="9"/>
    </row>
    <row r="65" spans="1:17" s="2" customFormat="1">
      <c r="A65" s="38">
        <f t="shared" si="1"/>
        <v>59</v>
      </c>
      <c r="B65" s="8" t="s">
        <v>8</v>
      </c>
      <c r="C65" s="6">
        <f t="shared" si="2"/>
        <v>4.0583999999999998</v>
      </c>
      <c r="D65" s="20">
        <v>1.0284</v>
      </c>
      <c r="E65" s="21">
        <v>0</v>
      </c>
      <c r="F65" s="18">
        <v>0</v>
      </c>
      <c r="G65" s="20">
        <v>0.1232</v>
      </c>
      <c r="H65" s="18">
        <v>0</v>
      </c>
      <c r="I65" s="18">
        <v>0</v>
      </c>
      <c r="J65" s="21">
        <v>1.4240999999999999</v>
      </c>
      <c r="K65" s="18">
        <v>0</v>
      </c>
      <c r="L65" s="21">
        <v>1.1658999999999999</v>
      </c>
      <c r="M65" s="21">
        <v>3.5400000000000001E-2</v>
      </c>
      <c r="N65" s="21">
        <v>0</v>
      </c>
      <c r="O65" s="21">
        <v>0</v>
      </c>
      <c r="P65" s="22">
        <v>0.28139999999999998</v>
      </c>
      <c r="Q65" s="9"/>
    </row>
    <row r="66" spans="1:17" s="2" customFormat="1">
      <c r="A66" s="38">
        <f t="shared" si="1"/>
        <v>60</v>
      </c>
      <c r="B66" s="8" t="s">
        <v>9</v>
      </c>
      <c r="C66" s="6">
        <f t="shared" si="2"/>
        <v>4.6057000000000015</v>
      </c>
      <c r="D66" s="20">
        <v>1.3456999999999999</v>
      </c>
      <c r="E66" s="21">
        <v>0</v>
      </c>
      <c r="F66" s="18">
        <v>0</v>
      </c>
      <c r="G66" s="20">
        <v>0.12479999999999999</v>
      </c>
      <c r="H66" s="18">
        <v>0</v>
      </c>
      <c r="I66" s="18">
        <v>0</v>
      </c>
      <c r="J66" s="21">
        <v>1.6224000000000001</v>
      </c>
      <c r="K66" s="18">
        <v>0</v>
      </c>
      <c r="L66" s="21">
        <v>1.1443000000000001</v>
      </c>
      <c r="M66" s="21">
        <v>5.4800000000000001E-2</v>
      </c>
      <c r="N66" s="18">
        <v>6.3E-3</v>
      </c>
      <c r="O66" s="6">
        <v>2.58E-2</v>
      </c>
      <c r="P66" s="22">
        <v>0.28160000000000002</v>
      </c>
      <c r="Q66" s="9"/>
    </row>
    <row r="67" spans="1:17" s="2" customFormat="1">
      <c r="A67" s="38">
        <f t="shared" si="1"/>
        <v>61</v>
      </c>
      <c r="B67" s="8" t="s">
        <v>10</v>
      </c>
      <c r="C67" s="6">
        <f t="shared" si="2"/>
        <v>4.6691000000000003</v>
      </c>
      <c r="D67" s="20">
        <v>1.3484</v>
      </c>
      <c r="E67" s="21">
        <v>0</v>
      </c>
      <c r="F67" s="18">
        <v>0</v>
      </c>
      <c r="G67" s="20">
        <v>0.12520000000000001</v>
      </c>
      <c r="H67" s="18">
        <v>0</v>
      </c>
      <c r="I67" s="18">
        <v>0</v>
      </c>
      <c r="J67" s="21">
        <v>1.661</v>
      </c>
      <c r="K67" s="18">
        <v>0</v>
      </c>
      <c r="L67" s="21">
        <v>1.1654</v>
      </c>
      <c r="M67" s="21">
        <v>5.4899999999999997E-2</v>
      </c>
      <c r="N67" s="18">
        <v>6.4000000000000003E-3</v>
      </c>
      <c r="O67" s="6">
        <v>2.5899999999999999E-2</v>
      </c>
      <c r="P67" s="22">
        <v>0.28189999999999998</v>
      </c>
      <c r="Q67" s="9"/>
    </row>
    <row r="68" spans="1:17" s="2" customFormat="1">
      <c r="A68" s="38">
        <f t="shared" si="1"/>
        <v>62</v>
      </c>
      <c r="B68" s="8" t="s">
        <v>11</v>
      </c>
      <c r="C68" s="6">
        <f t="shared" si="2"/>
        <v>4.7998000000000003</v>
      </c>
      <c r="D68" s="20">
        <v>1.4186000000000001</v>
      </c>
      <c r="E68" s="21">
        <v>0</v>
      </c>
      <c r="F68" s="18">
        <v>0</v>
      </c>
      <c r="G68" s="20">
        <v>0.1232</v>
      </c>
      <c r="H68" s="18">
        <v>0</v>
      </c>
      <c r="I68" s="18">
        <v>0</v>
      </c>
      <c r="J68" s="21">
        <v>1.7241</v>
      </c>
      <c r="K68" s="18">
        <v>0</v>
      </c>
      <c r="L68" s="21">
        <v>1.1648000000000001</v>
      </c>
      <c r="M68" s="21">
        <v>5.5100000000000003E-2</v>
      </c>
      <c r="N68" s="18">
        <v>6.4000000000000003E-3</v>
      </c>
      <c r="O68" s="6">
        <v>2.5899999999999999E-2</v>
      </c>
      <c r="P68" s="22">
        <v>0.28170000000000001</v>
      </c>
      <c r="Q68" s="9"/>
    </row>
    <row r="69" spans="1:17" s="2" customFormat="1">
      <c r="A69" s="38">
        <f t="shared" si="1"/>
        <v>63</v>
      </c>
      <c r="B69" s="8" t="s">
        <v>12</v>
      </c>
      <c r="C69" s="18">
        <f t="shared" si="2"/>
        <v>4.8539700000000012</v>
      </c>
      <c r="D69" s="20">
        <v>1.4291</v>
      </c>
      <c r="E69" s="21">
        <v>0</v>
      </c>
      <c r="F69" s="18">
        <v>0</v>
      </c>
      <c r="G69" s="20">
        <v>0.12479999999999999</v>
      </c>
      <c r="H69" s="18">
        <v>0</v>
      </c>
      <c r="I69" s="18">
        <v>0</v>
      </c>
      <c r="J69" s="21">
        <v>1.7371700000000001</v>
      </c>
      <c r="K69" s="18">
        <v>0</v>
      </c>
      <c r="L69" s="21">
        <v>1.1854</v>
      </c>
      <c r="M69" s="21">
        <v>5.5100000000000003E-2</v>
      </c>
      <c r="N69" s="18">
        <v>6.4000000000000003E-3</v>
      </c>
      <c r="O69" s="6">
        <v>2.5899999999999999E-2</v>
      </c>
      <c r="P69" s="22">
        <v>0.29010000000000002</v>
      </c>
      <c r="Q69" s="9"/>
    </row>
    <row r="70" spans="1:17" s="2" customFormat="1">
      <c r="A70" s="38">
        <f t="shared" si="1"/>
        <v>64</v>
      </c>
      <c r="B70" s="8" t="s">
        <v>13</v>
      </c>
      <c r="C70" s="6">
        <f t="shared" si="2"/>
        <v>4.8549000000000007</v>
      </c>
      <c r="D70" s="20">
        <v>1.4394</v>
      </c>
      <c r="E70" s="21">
        <v>0</v>
      </c>
      <c r="F70" s="18">
        <v>0</v>
      </c>
      <c r="G70" s="20">
        <v>0.12479999999999999</v>
      </c>
      <c r="H70" s="18">
        <v>0</v>
      </c>
      <c r="I70" s="18">
        <v>0</v>
      </c>
      <c r="J70" s="21">
        <v>1.7445999999999999</v>
      </c>
      <c r="K70" s="18">
        <v>0</v>
      </c>
      <c r="L70" s="21">
        <v>1.1687000000000001</v>
      </c>
      <c r="M70" s="21">
        <v>5.4899999999999997E-2</v>
      </c>
      <c r="N70" s="18">
        <v>6.4000000000000003E-3</v>
      </c>
      <c r="O70" s="6">
        <v>2.5899999999999999E-2</v>
      </c>
      <c r="P70" s="22">
        <v>0.29020000000000001</v>
      </c>
      <c r="Q70" s="9"/>
    </row>
    <row r="71" spans="1:17" s="2" customFormat="1">
      <c r="A71" s="38">
        <f t="shared" si="1"/>
        <v>65</v>
      </c>
      <c r="B71" s="8" t="s">
        <v>14</v>
      </c>
      <c r="C71" s="6">
        <f t="shared" si="2"/>
        <v>4.3264999999999993</v>
      </c>
      <c r="D71" s="6">
        <v>1.1680999999999999</v>
      </c>
      <c r="E71" s="18">
        <v>0</v>
      </c>
      <c r="F71" s="18">
        <v>0</v>
      </c>
      <c r="G71" s="6">
        <v>0.13339999999999999</v>
      </c>
      <c r="H71" s="18">
        <v>0</v>
      </c>
      <c r="I71" s="18">
        <v>0</v>
      </c>
      <c r="J71" s="18">
        <v>1.4621</v>
      </c>
      <c r="K71" s="18">
        <v>0</v>
      </c>
      <c r="L71" s="6">
        <v>1.1745000000000001</v>
      </c>
      <c r="M71" s="6">
        <v>4.4600000000000001E-2</v>
      </c>
      <c r="N71" s="18">
        <v>6.7000000000000002E-3</v>
      </c>
      <c r="O71" s="6">
        <v>2.52E-2</v>
      </c>
      <c r="P71" s="7">
        <v>0.31190000000000001</v>
      </c>
      <c r="Q71" s="9"/>
    </row>
    <row r="72" spans="1:17" s="2" customFormat="1">
      <c r="A72" s="38">
        <f t="shared" si="1"/>
        <v>66</v>
      </c>
      <c r="B72" s="8" t="s">
        <v>15</v>
      </c>
      <c r="C72" s="6">
        <f t="shared" si="2"/>
        <v>4.3628000000000009</v>
      </c>
      <c r="D72" s="6">
        <v>1.1687000000000001</v>
      </c>
      <c r="E72" s="18">
        <v>0</v>
      </c>
      <c r="F72" s="18">
        <v>0</v>
      </c>
      <c r="G72" s="6">
        <v>0.1336</v>
      </c>
      <c r="H72" s="18">
        <v>0</v>
      </c>
      <c r="I72" s="18">
        <v>0</v>
      </c>
      <c r="J72" s="18">
        <v>1.4827999999999999</v>
      </c>
      <c r="K72" s="18">
        <v>0</v>
      </c>
      <c r="L72" s="6">
        <v>1.1787000000000001</v>
      </c>
      <c r="M72" s="6">
        <v>5.4699999999999999E-2</v>
      </c>
      <c r="N72" s="18">
        <v>6.8999999999999999E-3</v>
      </c>
      <c r="O72" s="6">
        <v>2.5399999999999999E-2</v>
      </c>
      <c r="P72" s="19">
        <v>0.312</v>
      </c>
      <c r="Q72" s="9"/>
    </row>
    <row r="73" spans="1:17" s="2" customFormat="1">
      <c r="A73" s="38">
        <f t="shared" ref="A73:A136" si="3">A72+1</f>
        <v>67</v>
      </c>
      <c r="B73" s="8" t="s">
        <v>16</v>
      </c>
      <c r="C73" s="6">
        <f t="shared" si="2"/>
        <v>4.0761000000000003</v>
      </c>
      <c r="D73" s="6">
        <v>1.1289</v>
      </c>
      <c r="E73" s="18">
        <v>0</v>
      </c>
      <c r="F73" s="18">
        <v>0</v>
      </c>
      <c r="G73" s="6">
        <v>0.13370000000000001</v>
      </c>
      <c r="H73" s="18">
        <v>0</v>
      </c>
      <c r="I73" s="18">
        <v>0</v>
      </c>
      <c r="J73" s="18">
        <v>1.3834</v>
      </c>
      <c r="K73" s="18">
        <v>0</v>
      </c>
      <c r="L73" s="6">
        <v>1.0415000000000001</v>
      </c>
      <c r="M73" s="6">
        <v>4.48E-2</v>
      </c>
      <c r="N73" s="18">
        <v>6.4000000000000003E-3</v>
      </c>
      <c r="O73" s="18">
        <v>2.52E-2</v>
      </c>
      <c r="P73" s="7">
        <v>0.31219999999999998</v>
      </c>
      <c r="Q73" s="9"/>
    </row>
    <row r="74" spans="1:17" s="2" customFormat="1">
      <c r="A74" s="38">
        <f t="shared" si="3"/>
        <v>68</v>
      </c>
      <c r="B74" s="8" t="s">
        <v>17</v>
      </c>
      <c r="C74" s="6">
        <f t="shared" si="2"/>
        <v>4.7931999999999997</v>
      </c>
      <c r="D74" s="6">
        <v>1.2674000000000001</v>
      </c>
      <c r="E74" s="18">
        <v>0</v>
      </c>
      <c r="F74" s="18">
        <v>0</v>
      </c>
      <c r="G74" s="6">
        <v>0.1336</v>
      </c>
      <c r="H74" s="18">
        <v>0</v>
      </c>
      <c r="I74" s="18">
        <v>0</v>
      </c>
      <c r="J74" s="18">
        <v>1.68</v>
      </c>
      <c r="K74" s="18">
        <v>0</v>
      </c>
      <c r="L74" s="6">
        <v>1.3145</v>
      </c>
      <c r="M74" s="6">
        <v>5.4600000000000003E-2</v>
      </c>
      <c r="N74" s="18">
        <v>6.1999999999999998E-3</v>
      </c>
      <c r="O74" s="18">
        <v>2.5000000000000001E-2</v>
      </c>
      <c r="P74" s="7">
        <v>0.31190000000000001</v>
      </c>
      <c r="Q74" s="9"/>
    </row>
    <row r="75" spans="1:17" s="2" customFormat="1">
      <c r="A75" s="38">
        <f t="shared" si="3"/>
        <v>69</v>
      </c>
      <c r="B75" s="8" t="s">
        <v>18</v>
      </c>
      <c r="C75" s="6">
        <f t="shared" si="2"/>
        <v>5.0035999999999996</v>
      </c>
      <c r="D75" s="6">
        <v>1.3675999999999999</v>
      </c>
      <c r="E75" s="18">
        <v>0</v>
      </c>
      <c r="F75" s="18">
        <v>0</v>
      </c>
      <c r="G75" s="6">
        <v>0.13339999999999999</v>
      </c>
      <c r="H75" s="18">
        <v>0</v>
      </c>
      <c r="I75" s="18">
        <v>0</v>
      </c>
      <c r="J75" s="18">
        <v>1.7804</v>
      </c>
      <c r="K75" s="18">
        <v>0</v>
      </c>
      <c r="L75" s="6">
        <v>1.3247</v>
      </c>
      <c r="M75" s="6">
        <v>5.4399999999999997E-2</v>
      </c>
      <c r="N75" s="18">
        <v>6.1999999999999998E-3</v>
      </c>
      <c r="O75" s="6">
        <v>2.5100000000000001E-2</v>
      </c>
      <c r="P75" s="7">
        <v>0.31180000000000002</v>
      </c>
      <c r="Q75" s="9"/>
    </row>
    <row r="76" spans="1:17" s="2" customFormat="1">
      <c r="A76" s="38">
        <f t="shared" si="3"/>
        <v>70</v>
      </c>
      <c r="B76" s="8" t="s">
        <v>19</v>
      </c>
      <c r="C76" s="18">
        <f t="shared" si="2"/>
        <v>4.0070700000000006</v>
      </c>
      <c r="D76" s="20">
        <v>1.0893999999999999</v>
      </c>
      <c r="E76" s="21">
        <v>0</v>
      </c>
      <c r="F76" s="18">
        <v>0</v>
      </c>
      <c r="G76" s="20">
        <v>0.12479999999999999</v>
      </c>
      <c r="H76" s="18">
        <v>0</v>
      </c>
      <c r="I76" s="18">
        <v>0</v>
      </c>
      <c r="J76" s="21">
        <v>1.3246</v>
      </c>
      <c r="K76" s="18">
        <v>0</v>
      </c>
      <c r="L76" s="21">
        <v>1.1422699999999999</v>
      </c>
      <c r="M76" s="21">
        <v>3.5799999999999998E-2</v>
      </c>
      <c r="N76" s="21">
        <v>0</v>
      </c>
      <c r="O76" s="21">
        <v>0</v>
      </c>
      <c r="P76" s="22">
        <v>0.29020000000000001</v>
      </c>
      <c r="Q76" s="9"/>
    </row>
    <row r="77" spans="1:17" s="2" customFormat="1">
      <c r="A77" s="38">
        <f t="shared" si="3"/>
        <v>71</v>
      </c>
      <c r="B77" s="8" t="s">
        <v>20</v>
      </c>
      <c r="C77" s="6">
        <f t="shared" si="2"/>
        <v>4.8071999999999999</v>
      </c>
      <c r="D77" s="6">
        <v>1.4679</v>
      </c>
      <c r="E77" s="18">
        <v>0</v>
      </c>
      <c r="F77" s="18">
        <v>0</v>
      </c>
      <c r="G77" s="6">
        <v>0.13320000000000001</v>
      </c>
      <c r="H77" s="18">
        <v>0</v>
      </c>
      <c r="I77" s="18">
        <v>0</v>
      </c>
      <c r="J77" s="18">
        <v>1.5789</v>
      </c>
      <c r="K77" s="18">
        <v>0</v>
      </c>
      <c r="L77" s="6">
        <v>1.2286999999999999</v>
      </c>
      <c r="M77" s="6">
        <v>5.4600000000000003E-2</v>
      </c>
      <c r="N77" s="18">
        <v>6.7000000000000002E-3</v>
      </c>
      <c r="O77" s="6">
        <v>2.5100000000000001E-2</v>
      </c>
      <c r="P77" s="7">
        <v>0.31209999999999999</v>
      </c>
      <c r="Q77" s="9"/>
    </row>
    <row r="78" spans="1:17" s="2" customFormat="1">
      <c r="A78" s="38">
        <f t="shared" si="3"/>
        <v>72</v>
      </c>
      <c r="B78" s="8" t="s">
        <v>21</v>
      </c>
      <c r="C78" s="6">
        <f t="shared" si="2"/>
        <v>4.1976000000000004</v>
      </c>
      <c r="D78" s="21">
        <v>1.1479999999999999</v>
      </c>
      <c r="E78" s="21">
        <v>0</v>
      </c>
      <c r="F78" s="18">
        <v>0</v>
      </c>
      <c r="G78" s="20">
        <v>0.12520000000000001</v>
      </c>
      <c r="H78" s="18">
        <v>0</v>
      </c>
      <c r="I78" s="18">
        <v>0</v>
      </c>
      <c r="J78" s="21">
        <v>1.3419000000000001</v>
      </c>
      <c r="K78" s="18">
        <v>0</v>
      </c>
      <c r="L78" s="21">
        <v>1.2647999999999999</v>
      </c>
      <c r="M78" s="21">
        <v>3.5799999999999998E-2</v>
      </c>
      <c r="N78" s="21">
        <v>0</v>
      </c>
      <c r="O78" s="21">
        <v>0</v>
      </c>
      <c r="P78" s="22">
        <v>0.28189999999999998</v>
      </c>
      <c r="Q78" s="9"/>
    </row>
    <row r="79" spans="1:17" s="2" customFormat="1">
      <c r="A79" s="38">
        <f t="shared" si="3"/>
        <v>73</v>
      </c>
      <c r="B79" s="8" t="s">
        <v>22</v>
      </c>
      <c r="C79" s="6">
        <f t="shared" si="2"/>
        <v>4.6137999999999995</v>
      </c>
      <c r="D79" s="6">
        <v>1.3407</v>
      </c>
      <c r="E79" s="18">
        <v>0</v>
      </c>
      <c r="F79" s="18">
        <v>0</v>
      </c>
      <c r="G79" s="6">
        <v>0.13450000000000001</v>
      </c>
      <c r="H79" s="18">
        <v>0</v>
      </c>
      <c r="I79" s="18">
        <v>0</v>
      </c>
      <c r="J79" s="6">
        <v>1.5441</v>
      </c>
      <c r="K79" s="18">
        <v>0</v>
      </c>
      <c r="L79" s="18">
        <v>1.1106</v>
      </c>
      <c r="M79" s="6">
        <v>5.2400000000000002E-2</v>
      </c>
      <c r="N79" s="18">
        <v>6.7999999999999996E-3</v>
      </c>
      <c r="O79" s="6">
        <v>2.41E-2</v>
      </c>
      <c r="P79" s="7">
        <v>0.40060000000000001</v>
      </c>
      <c r="Q79" s="9"/>
    </row>
    <row r="80" spans="1:17" s="2" customFormat="1">
      <c r="A80" s="38">
        <f t="shared" si="3"/>
        <v>74</v>
      </c>
      <c r="B80" s="8" t="s">
        <v>23</v>
      </c>
      <c r="C80" s="6">
        <f t="shared" si="2"/>
        <v>4.8362999999999996</v>
      </c>
      <c r="D80" s="6">
        <v>1.2406999999999999</v>
      </c>
      <c r="E80" s="18">
        <v>0</v>
      </c>
      <c r="F80" s="18">
        <v>0</v>
      </c>
      <c r="G80" s="6">
        <v>0.13450000000000001</v>
      </c>
      <c r="H80" s="18">
        <v>0</v>
      </c>
      <c r="I80" s="18">
        <v>0</v>
      </c>
      <c r="J80" s="6">
        <v>1.6897</v>
      </c>
      <c r="K80" s="18">
        <v>0</v>
      </c>
      <c r="L80" s="18">
        <v>1.2801</v>
      </c>
      <c r="M80" s="6">
        <v>6.08E-2</v>
      </c>
      <c r="N80" s="18">
        <v>5.7999999999999996E-3</v>
      </c>
      <c r="O80" s="6">
        <v>2.41E-2</v>
      </c>
      <c r="P80" s="7">
        <v>0.40060000000000001</v>
      </c>
      <c r="Q80" s="9"/>
    </row>
    <row r="81" spans="1:17" s="2" customFormat="1">
      <c r="A81" s="38">
        <f t="shared" si="3"/>
        <v>75</v>
      </c>
      <c r="B81" s="8" t="s">
        <v>24</v>
      </c>
      <c r="C81" s="6">
        <f t="shared" si="2"/>
        <v>5.2464999999999993</v>
      </c>
      <c r="D81" s="20">
        <v>1.0415000000000001</v>
      </c>
      <c r="E81" s="20">
        <v>0.84109999999999996</v>
      </c>
      <c r="F81" s="18">
        <v>0</v>
      </c>
      <c r="G81" s="20">
        <v>0.13059999999999999</v>
      </c>
      <c r="H81" s="18">
        <v>0</v>
      </c>
      <c r="I81" s="18">
        <v>0</v>
      </c>
      <c r="J81" s="20">
        <v>1.1818</v>
      </c>
      <c r="K81" s="18">
        <v>0</v>
      </c>
      <c r="L81" s="21">
        <v>1.1702999999999999</v>
      </c>
      <c r="M81" s="20">
        <v>4.4400000000000002E-2</v>
      </c>
      <c r="N81" s="21">
        <v>5.3E-3</v>
      </c>
      <c r="O81" s="20">
        <v>1.8800000000000001E-2</v>
      </c>
      <c r="P81" s="22">
        <v>0.81269999999999998</v>
      </c>
      <c r="Q81" s="9"/>
    </row>
    <row r="82" spans="1:17" s="2" customFormat="1">
      <c r="A82" s="38">
        <f t="shared" si="3"/>
        <v>76</v>
      </c>
      <c r="B82" s="8" t="s">
        <v>25</v>
      </c>
      <c r="C82" s="6">
        <f t="shared" si="2"/>
        <v>4.0238000000000005</v>
      </c>
      <c r="D82" s="20">
        <v>1.1415</v>
      </c>
      <c r="E82" s="21">
        <v>0</v>
      </c>
      <c r="F82" s="18">
        <v>0</v>
      </c>
      <c r="G82" s="20">
        <v>0.13039999999999999</v>
      </c>
      <c r="H82" s="18">
        <v>0</v>
      </c>
      <c r="I82" s="18">
        <v>0</v>
      </c>
      <c r="J82" s="20">
        <v>1.1822999999999999</v>
      </c>
      <c r="K82" s="18">
        <v>0</v>
      </c>
      <c r="L82" s="21">
        <v>1.1900999999999999</v>
      </c>
      <c r="M82" s="21">
        <v>3.5799999999999998E-2</v>
      </c>
      <c r="N82" s="21">
        <v>6.4000000000000003E-3</v>
      </c>
      <c r="O82" s="21">
        <v>2.52E-2</v>
      </c>
      <c r="P82" s="22">
        <v>0.31209999999999999</v>
      </c>
      <c r="Q82" s="9"/>
    </row>
    <row r="83" spans="1:17" s="2" customFormat="1">
      <c r="A83" s="38">
        <f t="shared" si="3"/>
        <v>77</v>
      </c>
      <c r="B83" s="8" t="s">
        <v>26</v>
      </c>
      <c r="C83" s="6">
        <f t="shared" si="2"/>
        <v>4.1954999999999991</v>
      </c>
      <c r="D83" s="20">
        <v>1.1247</v>
      </c>
      <c r="E83" s="21">
        <v>0</v>
      </c>
      <c r="F83" s="18">
        <v>0</v>
      </c>
      <c r="G83" s="20">
        <v>0.1421</v>
      </c>
      <c r="H83" s="18">
        <v>0</v>
      </c>
      <c r="I83" s="18">
        <v>0</v>
      </c>
      <c r="J83" s="20">
        <v>1.3247</v>
      </c>
      <c r="K83" s="18">
        <v>0</v>
      </c>
      <c r="L83" s="21">
        <v>1.1194</v>
      </c>
      <c r="M83" s="20">
        <v>5.2600000000000001E-2</v>
      </c>
      <c r="N83" s="21">
        <v>6.7000000000000002E-3</v>
      </c>
      <c r="O83" s="20">
        <v>2.46E-2</v>
      </c>
      <c r="P83" s="22">
        <v>0.4007</v>
      </c>
      <c r="Q83" s="9"/>
    </row>
    <row r="84" spans="1:17" s="2" customFormat="1">
      <c r="A84" s="38">
        <f t="shared" si="3"/>
        <v>78</v>
      </c>
      <c r="B84" s="8" t="s">
        <v>27</v>
      </c>
      <c r="C84" s="6">
        <f t="shared" si="2"/>
        <v>5.5714000000000006</v>
      </c>
      <c r="D84" s="6">
        <v>1.1415</v>
      </c>
      <c r="E84" s="6">
        <v>0.86019999999999996</v>
      </c>
      <c r="F84" s="18">
        <v>0</v>
      </c>
      <c r="G84" s="6">
        <v>0.12759999999999999</v>
      </c>
      <c r="H84" s="18">
        <v>0</v>
      </c>
      <c r="I84" s="18">
        <v>0</v>
      </c>
      <c r="J84" s="6">
        <v>1.3817999999999999</v>
      </c>
      <c r="K84" s="18">
        <v>0</v>
      </c>
      <c r="L84" s="18">
        <v>1.1702999999999999</v>
      </c>
      <c r="M84" s="6">
        <v>4.4400000000000002E-2</v>
      </c>
      <c r="N84" s="18">
        <v>4.3E-3</v>
      </c>
      <c r="O84" s="6">
        <v>1.8200000000000001E-2</v>
      </c>
      <c r="P84" s="7">
        <v>0.82310000000000005</v>
      </c>
      <c r="Q84" s="9"/>
    </row>
    <row r="85" spans="1:17" s="2" customFormat="1">
      <c r="A85" s="38">
        <f t="shared" si="3"/>
        <v>79</v>
      </c>
      <c r="B85" s="8" t="s">
        <v>28</v>
      </c>
      <c r="C85" s="6">
        <f t="shared" si="2"/>
        <v>5.4187999999999992</v>
      </c>
      <c r="D85" s="20">
        <v>1.4872000000000001</v>
      </c>
      <c r="E85" s="21">
        <v>0</v>
      </c>
      <c r="F85" s="18">
        <v>0</v>
      </c>
      <c r="G85" s="20">
        <v>0.1431</v>
      </c>
      <c r="H85" s="18">
        <v>0</v>
      </c>
      <c r="I85" s="18">
        <v>0</v>
      </c>
      <c r="J85" s="21">
        <v>1.7845</v>
      </c>
      <c r="K85" s="18">
        <v>0</v>
      </c>
      <c r="L85" s="21">
        <v>1.4939</v>
      </c>
      <c r="M85" s="21">
        <v>5.5399999999999998E-2</v>
      </c>
      <c r="N85" s="21">
        <v>7.4000000000000003E-3</v>
      </c>
      <c r="O85" s="21">
        <v>2.5600000000000001E-2</v>
      </c>
      <c r="P85" s="22">
        <v>0.42170000000000002</v>
      </c>
      <c r="Q85" s="9"/>
    </row>
    <row r="86" spans="1:17" s="2" customFormat="1">
      <c r="A86" s="38">
        <f t="shared" si="3"/>
        <v>80</v>
      </c>
      <c r="B86" s="8" t="s">
        <v>29</v>
      </c>
      <c r="C86" s="6">
        <f t="shared" si="2"/>
        <v>5.7112000000000007</v>
      </c>
      <c r="D86" s="6">
        <v>1.2415</v>
      </c>
      <c r="E86" s="6">
        <v>0.86019999999999996</v>
      </c>
      <c r="F86" s="18">
        <v>0</v>
      </c>
      <c r="G86" s="6">
        <v>0.12759999999999999</v>
      </c>
      <c r="H86" s="18">
        <v>0</v>
      </c>
      <c r="I86" s="18">
        <v>0</v>
      </c>
      <c r="J86" s="6">
        <v>1.4218</v>
      </c>
      <c r="K86" s="18">
        <v>0</v>
      </c>
      <c r="L86" s="18">
        <v>1.1700999999999999</v>
      </c>
      <c r="M86" s="6">
        <v>4.4400000000000002E-2</v>
      </c>
      <c r="N86" s="18">
        <v>4.3E-3</v>
      </c>
      <c r="O86" s="6">
        <v>1.8200000000000001E-2</v>
      </c>
      <c r="P86" s="7">
        <v>0.82310000000000005</v>
      </c>
      <c r="Q86" s="9"/>
    </row>
    <row r="87" spans="1:17" s="2" customFormat="1">
      <c r="A87" s="38">
        <f t="shared" si="3"/>
        <v>81</v>
      </c>
      <c r="B87" s="8" t="s">
        <v>30</v>
      </c>
      <c r="C87" s="6">
        <f t="shared" si="2"/>
        <v>4.7652999999999999</v>
      </c>
      <c r="D87" s="20">
        <v>1.4834000000000001</v>
      </c>
      <c r="E87" s="21">
        <v>0</v>
      </c>
      <c r="F87" s="18">
        <v>0</v>
      </c>
      <c r="G87" s="20">
        <v>0.1421</v>
      </c>
      <c r="H87" s="18">
        <v>0</v>
      </c>
      <c r="I87" s="18">
        <v>0</v>
      </c>
      <c r="J87" s="21">
        <v>1.5845</v>
      </c>
      <c r="K87" s="18">
        <v>0</v>
      </c>
      <c r="L87" s="21">
        <v>1.1638999999999999</v>
      </c>
      <c r="M87" s="21">
        <v>3.6900000000000002E-2</v>
      </c>
      <c r="N87" s="21">
        <v>7.4000000000000003E-3</v>
      </c>
      <c r="O87" s="21">
        <v>2.5399999999999999E-2</v>
      </c>
      <c r="P87" s="22">
        <v>0.32169999999999999</v>
      </c>
      <c r="Q87" s="9"/>
    </row>
    <row r="88" spans="1:17" s="2" customFormat="1">
      <c r="A88" s="38">
        <f t="shared" si="3"/>
        <v>82</v>
      </c>
      <c r="B88" s="8" t="s">
        <v>31</v>
      </c>
      <c r="C88" s="6">
        <f t="shared" si="2"/>
        <v>4.176800000000001</v>
      </c>
      <c r="D88" s="20">
        <v>1.1144000000000001</v>
      </c>
      <c r="E88" s="21">
        <v>0</v>
      </c>
      <c r="F88" s="18">
        <v>0</v>
      </c>
      <c r="G88" s="20">
        <v>0.14269999999999999</v>
      </c>
      <c r="H88" s="18">
        <v>0</v>
      </c>
      <c r="I88" s="18">
        <v>0</v>
      </c>
      <c r="J88" s="20">
        <v>1.3244</v>
      </c>
      <c r="K88" s="18">
        <v>0</v>
      </c>
      <c r="L88" s="21">
        <v>1.1195999999999999</v>
      </c>
      <c r="M88" s="20">
        <v>4.4400000000000002E-2</v>
      </c>
      <c r="N88" s="21">
        <v>6.6E-3</v>
      </c>
      <c r="O88" s="20">
        <v>2.4299999999999999E-2</v>
      </c>
      <c r="P88" s="22">
        <v>0.40039999999999998</v>
      </c>
      <c r="Q88" s="9"/>
    </row>
    <row r="89" spans="1:17" s="2" customFormat="1">
      <c r="A89" s="38">
        <f t="shared" si="3"/>
        <v>83</v>
      </c>
      <c r="B89" s="8" t="s">
        <v>32</v>
      </c>
      <c r="C89" s="6">
        <f t="shared" si="2"/>
        <v>4.8882999999999992</v>
      </c>
      <c r="D89" s="6">
        <v>1.3107</v>
      </c>
      <c r="E89" s="18">
        <v>0</v>
      </c>
      <c r="F89" s="18">
        <v>0</v>
      </c>
      <c r="G89" s="6">
        <v>0.13450000000000001</v>
      </c>
      <c r="H89" s="18">
        <v>0</v>
      </c>
      <c r="I89" s="18">
        <v>0</v>
      </c>
      <c r="J89" s="6">
        <v>1.6897</v>
      </c>
      <c r="K89" s="18">
        <v>0</v>
      </c>
      <c r="L89" s="18">
        <v>1.3401000000000001</v>
      </c>
      <c r="M89" s="6">
        <v>6.08E-2</v>
      </c>
      <c r="N89" s="18">
        <v>5.7999999999999996E-3</v>
      </c>
      <c r="O89" s="6">
        <v>2.41E-2</v>
      </c>
      <c r="P89" s="7">
        <v>0.3226</v>
      </c>
      <c r="Q89" s="9"/>
    </row>
    <row r="90" spans="1:17" s="2" customFormat="1">
      <c r="A90" s="38">
        <f t="shared" si="3"/>
        <v>84</v>
      </c>
      <c r="B90" s="8" t="s">
        <v>33</v>
      </c>
      <c r="C90" s="6">
        <f t="shared" si="2"/>
        <v>4.2141000000000002</v>
      </c>
      <c r="D90" s="20">
        <v>1.1341000000000001</v>
      </c>
      <c r="E90" s="21">
        <v>0</v>
      </c>
      <c r="F90" s="18">
        <v>0</v>
      </c>
      <c r="G90" s="20">
        <v>0.13450000000000001</v>
      </c>
      <c r="H90" s="18">
        <v>0</v>
      </c>
      <c r="I90" s="18">
        <v>0</v>
      </c>
      <c r="J90" s="20">
        <v>1.4412</v>
      </c>
      <c r="K90" s="18">
        <v>0</v>
      </c>
      <c r="L90" s="21">
        <v>1.0204</v>
      </c>
      <c r="M90" s="20">
        <v>5.2400000000000002E-2</v>
      </c>
      <c r="N90" s="21">
        <v>6.7999999999999996E-3</v>
      </c>
      <c r="O90" s="20">
        <v>2.41E-2</v>
      </c>
      <c r="P90" s="22">
        <v>0.40060000000000001</v>
      </c>
      <c r="Q90" s="9"/>
    </row>
    <row r="91" spans="1:17" s="2" customFormat="1">
      <c r="A91" s="38">
        <f t="shared" si="3"/>
        <v>85</v>
      </c>
      <c r="B91" s="8" t="s">
        <v>34</v>
      </c>
      <c r="C91" s="18">
        <f t="shared" si="2"/>
        <v>3.9591099999999999</v>
      </c>
      <c r="D91" s="20">
        <v>1.1084000000000001</v>
      </c>
      <c r="E91" s="21">
        <v>0</v>
      </c>
      <c r="F91" s="18">
        <v>0</v>
      </c>
      <c r="G91" s="20">
        <v>0.12520000000000001</v>
      </c>
      <c r="H91" s="18">
        <v>0</v>
      </c>
      <c r="I91" s="18">
        <v>0</v>
      </c>
      <c r="J91" s="21">
        <v>1.24241</v>
      </c>
      <c r="K91" s="18">
        <v>0</v>
      </c>
      <c r="L91" s="21">
        <v>1.1654</v>
      </c>
      <c r="M91" s="21">
        <v>3.5799999999999998E-2</v>
      </c>
      <c r="N91" s="21">
        <v>0</v>
      </c>
      <c r="O91" s="21">
        <v>0</v>
      </c>
      <c r="P91" s="22">
        <v>0.28189999999999998</v>
      </c>
      <c r="Q91" s="9"/>
    </row>
    <row r="92" spans="1:17" s="2" customFormat="1">
      <c r="A92" s="38">
        <f t="shared" si="3"/>
        <v>86</v>
      </c>
      <c r="B92" s="8" t="s">
        <v>35</v>
      </c>
      <c r="C92" s="18">
        <f t="shared" si="2"/>
        <v>4.3460000000000001</v>
      </c>
      <c r="D92" s="20">
        <v>1.1247</v>
      </c>
      <c r="E92" s="21">
        <v>0</v>
      </c>
      <c r="F92" s="18">
        <v>0</v>
      </c>
      <c r="G92" s="20">
        <v>0.13339999999999999</v>
      </c>
      <c r="H92" s="18">
        <v>0</v>
      </c>
      <c r="I92" s="18">
        <v>0</v>
      </c>
      <c r="J92" s="20">
        <v>1.4247000000000001</v>
      </c>
      <c r="K92" s="18">
        <v>0</v>
      </c>
      <c r="L92" s="21">
        <v>1.1894</v>
      </c>
      <c r="M92" s="20">
        <v>4.2599999999999999E-2</v>
      </c>
      <c r="N92" s="21">
        <v>6.4000000000000003E-3</v>
      </c>
      <c r="O92" s="20">
        <v>2.41E-2</v>
      </c>
      <c r="P92" s="22">
        <v>0.4007</v>
      </c>
      <c r="Q92" s="9"/>
    </row>
    <row r="93" spans="1:17" s="2" customFormat="1">
      <c r="A93" s="38">
        <f t="shared" si="3"/>
        <v>87</v>
      </c>
      <c r="B93" s="8" t="s">
        <v>36</v>
      </c>
      <c r="C93" s="6">
        <f t="shared" si="2"/>
        <v>3.9734000000000003</v>
      </c>
      <c r="D93" s="20">
        <v>1.0804</v>
      </c>
      <c r="E93" s="21">
        <v>0</v>
      </c>
      <c r="F93" s="18">
        <v>0</v>
      </c>
      <c r="G93" s="20">
        <v>0.1321</v>
      </c>
      <c r="H93" s="18">
        <v>0</v>
      </c>
      <c r="I93" s="18">
        <v>0</v>
      </c>
      <c r="J93" s="20">
        <v>1.2874000000000001</v>
      </c>
      <c r="K93" s="18">
        <v>0</v>
      </c>
      <c r="L93" s="21">
        <v>1.1109</v>
      </c>
      <c r="M93" s="20">
        <v>4.0800000000000003E-2</v>
      </c>
      <c r="N93" s="21">
        <v>0</v>
      </c>
      <c r="O93" s="21">
        <v>0</v>
      </c>
      <c r="P93" s="22">
        <v>0.32179999999999997</v>
      </c>
      <c r="Q93" s="9"/>
    </row>
    <row r="94" spans="1:17" s="2" customFormat="1">
      <c r="A94" s="38">
        <f t="shared" si="3"/>
        <v>88</v>
      </c>
      <c r="B94" s="8" t="s">
        <v>37</v>
      </c>
      <c r="C94" s="18">
        <f t="shared" si="2"/>
        <v>4.7949999999999999</v>
      </c>
      <c r="D94" s="20">
        <v>1.3187</v>
      </c>
      <c r="E94" s="21">
        <v>0</v>
      </c>
      <c r="F94" s="18">
        <v>0</v>
      </c>
      <c r="G94" s="20">
        <v>0.13450000000000001</v>
      </c>
      <c r="H94" s="18">
        <v>0</v>
      </c>
      <c r="I94" s="18">
        <v>0</v>
      </c>
      <c r="J94" s="20">
        <v>1.6897</v>
      </c>
      <c r="K94" s="18">
        <v>0</v>
      </c>
      <c r="L94" s="21">
        <v>1.2387999999999999</v>
      </c>
      <c r="M94" s="20">
        <v>6.08E-2</v>
      </c>
      <c r="N94" s="21">
        <v>5.7999999999999996E-3</v>
      </c>
      <c r="O94" s="20">
        <v>2.41E-2</v>
      </c>
      <c r="P94" s="22">
        <v>0.3226</v>
      </c>
      <c r="Q94" s="9"/>
    </row>
    <row r="95" spans="1:17" s="2" customFormat="1">
      <c r="A95" s="38">
        <f t="shared" si="3"/>
        <v>89</v>
      </c>
      <c r="B95" s="8" t="s">
        <v>38</v>
      </c>
      <c r="C95" s="6">
        <f t="shared" si="2"/>
        <v>3.7896000000000001</v>
      </c>
      <c r="D95" s="21">
        <v>1.0580000000000001</v>
      </c>
      <c r="E95" s="21">
        <v>0</v>
      </c>
      <c r="F95" s="18">
        <v>0</v>
      </c>
      <c r="G95" s="20">
        <v>0.12520000000000001</v>
      </c>
      <c r="H95" s="18">
        <v>0</v>
      </c>
      <c r="I95" s="18">
        <v>0</v>
      </c>
      <c r="J95" s="21">
        <v>1.1238999999999999</v>
      </c>
      <c r="K95" s="18">
        <v>0</v>
      </c>
      <c r="L95" s="21">
        <v>1.1648000000000001</v>
      </c>
      <c r="M95" s="21">
        <v>3.5799999999999998E-2</v>
      </c>
      <c r="N95" s="21">
        <v>0</v>
      </c>
      <c r="O95" s="21">
        <v>0</v>
      </c>
      <c r="P95" s="22">
        <v>0.28189999999999998</v>
      </c>
      <c r="Q95" s="9"/>
    </row>
    <row r="96" spans="1:17" s="2" customFormat="1">
      <c r="A96" s="38">
        <f t="shared" si="3"/>
        <v>90</v>
      </c>
      <c r="B96" s="8" t="s">
        <v>39</v>
      </c>
      <c r="C96" s="18">
        <f t="shared" si="2"/>
        <v>3.7160099999999998</v>
      </c>
      <c r="D96" s="20">
        <v>0.98839999999999995</v>
      </c>
      <c r="E96" s="21">
        <v>0</v>
      </c>
      <c r="F96" s="18">
        <v>0</v>
      </c>
      <c r="G96" s="20">
        <v>0.12520000000000001</v>
      </c>
      <c r="H96" s="18">
        <v>0</v>
      </c>
      <c r="I96" s="18">
        <v>0</v>
      </c>
      <c r="J96" s="21">
        <v>1.1424099999999999</v>
      </c>
      <c r="K96" s="18">
        <v>0</v>
      </c>
      <c r="L96" s="21">
        <v>1.1424000000000001</v>
      </c>
      <c r="M96" s="21">
        <v>3.5700000000000003E-2</v>
      </c>
      <c r="N96" s="21">
        <v>0</v>
      </c>
      <c r="O96" s="21">
        <v>0</v>
      </c>
      <c r="P96" s="22">
        <v>0.28189999999999998</v>
      </c>
      <c r="Q96" s="9"/>
    </row>
    <row r="97" spans="1:17" s="2" customFormat="1">
      <c r="A97" s="38">
        <f t="shared" si="3"/>
        <v>91</v>
      </c>
      <c r="B97" s="8" t="s">
        <v>40</v>
      </c>
      <c r="C97" s="6">
        <f t="shared" si="2"/>
        <v>3.8738999999999999</v>
      </c>
      <c r="D97" s="20">
        <v>1.0806</v>
      </c>
      <c r="E97" s="21">
        <v>0</v>
      </c>
      <c r="F97" s="18">
        <v>0</v>
      </c>
      <c r="G97" s="20">
        <v>0.13239999999999999</v>
      </c>
      <c r="H97" s="18">
        <v>0</v>
      </c>
      <c r="I97" s="18">
        <v>0</v>
      </c>
      <c r="J97" s="20">
        <v>1.2874000000000001</v>
      </c>
      <c r="K97" s="18">
        <v>0</v>
      </c>
      <c r="L97" s="21">
        <v>1.0108999999999999</v>
      </c>
      <c r="M97" s="20">
        <v>4.0800000000000003E-2</v>
      </c>
      <c r="N97" s="21">
        <v>0</v>
      </c>
      <c r="O97" s="21">
        <v>0</v>
      </c>
      <c r="P97" s="22">
        <v>0.32179999999999997</v>
      </c>
      <c r="Q97" s="9"/>
    </row>
    <row r="98" spans="1:17" s="2" customFormat="1">
      <c r="A98" s="38">
        <f t="shared" si="3"/>
        <v>92</v>
      </c>
      <c r="B98" s="8" t="s">
        <v>41</v>
      </c>
      <c r="C98" s="6">
        <f t="shared" si="2"/>
        <v>4.4108000000000001</v>
      </c>
      <c r="D98" s="6">
        <v>1.2802</v>
      </c>
      <c r="E98" s="18">
        <v>0</v>
      </c>
      <c r="F98" s="18">
        <v>0</v>
      </c>
      <c r="G98" s="6">
        <v>0.1326</v>
      </c>
      <c r="H98" s="18">
        <v>0</v>
      </c>
      <c r="I98" s="18">
        <v>0</v>
      </c>
      <c r="J98" s="6">
        <v>1.4881</v>
      </c>
      <c r="K98" s="18">
        <v>0</v>
      </c>
      <c r="L98" s="18">
        <v>1.1469</v>
      </c>
      <c r="M98" s="6">
        <v>4.0899999999999999E-2</v>
      </c>
      <c r="N98" s="18">
        <v>0</v>
      </c>
      <c r="O98" s="18">
        <v>0</v>
      </c>
      <c r="P98" s="7">
        <v>0.3221</v>
      </c>
      <c r="Q98" s="9"/>
    </row>
    <row r="99" spans="1:17" s="2" customFormat="1">
      <c r="A99" s="38">
        <f t="shared" si="3"/>
        <v>93</v>
      </c>
      <c r="B99" s="8" t="s">
        <v>42</v>
      </c>
      <c r="C99" s="6">
        <f t="shared" si="2"/>
        <v>4.1198999999999995</v>
      </c>
      <c r="D99" s="20">
        <v>1.1897</v>
      </c>
      <c r="E99" s="21">
        <v>0</v>
      </c>
      <c r="F99" s="18">
        <v>0</v>
      </c>
      <c r="G99" s="20">
        <v>0.12520000000000001</v>
      </c>
      <c r="H99" s="18">
        <v>0</v>
      </c>
      <c r="I99" s="18">
        <v>0</v>
      </c>
      <c r="J99" s="21">
        <v>1.3435999999999999</v>
      </c>
      <c r="K99" s="18">
        <v>0</v>
      </c>
      <c r="L99" s="21">
        <v>1.1437999999999999</v>
      </c>
      <c r="M99" s="21">
        <v>3.5700000000000003E-2</v>
      </c>
      <c r="N99" s="18">
        <v>0</v>
      </c>
      <c r="O99" s="18">
        <v>0</v>
      </c>
      <c r="P99" s="22">
        <v>0.28189999999999998</v>
      </c>
      <c r="Q99" s="9"/>
    </row>
    <row r="100" spans="1:17" s="2" customFormat="1">
      <c r="A100" s="38">
        <f t="shared" si="3"/>
        <v>94</v>
      </c>
      <c r="B100" s="8" t="s">
        <v>43</v>
      </c>
      <c r="C100" s="6">
        <f t="shared" si="2"/>
        <v>3.7111999999999994</v>
      </c>
      <c r="D100" s="20">
        <v>1.0206999999999999</v>
      </c>
      <c r="E100" s="21">
        <v>0</v>
      </c>
      <c r="F100" s="18">
        <v>0</v>
      </c>
      <c r="G100" s="20">
        <v>0.13519999999999999</v>
      </c>
      <c r="H100" s="18">
        <v>0</v>
      </c>
      <c r="I100" s="18">
        <v>0</v>
      </c>
      <c r="J100" s="21">
        <v>1.0436000000000001</v>
      </c>
      <c r="K100" s="18">
        <v>0</v>
      </c>
      <c r="L100" s="21">
        <v>1.2438</v>
      </c>
      <c r="M100" s="21">
        <v>3.6299999999999999E-2</v>
      </c>
      <c r="N100" s="18">
        <v>0</v>
      </c>
      <c r="O100" s="18">
        <v>0</v>
      </c>
      <c r="P100" s="22">
        <v>0.2316</v>
      </c>
      <c r="Q100" s="9"/>
    </row>
    <row r="101" spans="1:17" s="2" customFormat="1">
      <c r="A101" s="38">
        <f t="shared" si="3"/>
        <v>95</v>
      </c>
      <c r="B101" s="8" t="s">
        <v>44</v>
      </c>
      <c r="C101" s="6">
        <f t="shared" si="2"/>
        <v>4.6945000000000006</v>
      </c>
      <c r="D101" s="20">
        <v>1.3257000000000001</v>
      </c>
      <c r="E101" s="21">
        <v>0</v>
      </c>
      <c r="F101" s="18">
        <v>0</v>
      </c>
      <c r="G101" s="20">
        <v>0.14219999999999999</v>
      </c>
      <c r="H101" s="18">
        <v>0</v>
      </c>
      <c r="I101" s="18">
        <v>0</v>
      </c>
      <c r="J101" s="20">
        <v>1.5230999999999999</v>
      </c>
      <c r="K101" s="18">
        <v>0</v>
      </c>
      <c r="L101" s="21">
        <v>1.2197</v>
      </c>
      <c r="M101" s="20">
        <v>5.2600000000000001E-2</v>
      </c>
      <c r="N101" s="21">
        <v>6.4000000000000003E-3</v>
      </c>
      <c r="O101" s="20">
        <v>2.4199999999999999E-2</v>
      </c>
      <c r="P101" s="22">
        <v>0.40060000000000001</v>
      </c>
      <c r="Q101" s="9"/>
    </row>
    <row r="102" spans="1:17" s="2" customFormat="1">
      <c r="A102" s="38">
        <f t="shared" si="3"/>
        <v>96</v>
      </c>
      <c r="B102" s="8" t="s">
        <v>45</v>
      </c>
      <c r="C102" s="6">
        <f t="shared" si="2"/>
        <v>4.233299999999999</v>
      </c>
      <c r="D102" s="20">
        <v>1.1251</v>
      </c>
      <c r="E102" s="21">
        <v>0</v>
      </c>
      <c r="F102" s="18">
        <v>0</v>
      </c>
      <c r="G102" s="20">
        <v>0.1426</v>
      </c>
      <c r="H102" s="18">
        <v>0</v>
      </c>
      <c r="I102" s="18">
        <v>0</v>
      </c>
      <c r="J102" s="20">
        <v>1.3638999999999999</v>
      </c>
      <c r="K102" s="18">
        <v>0</v>
      </c>
      <c r="L102" s="21">
        <v>1.1194</v>
      </c>
      <c r="M102" s="20">
        <v>5.21E-2</v>
      </c>
      <c r="N102" s="21">
        <v>6.1000000000000004E-3</v>
      </c>
      <c r="O102" s="21">
        <v>2.4E-2</v>
      </c>
      <c r="P102" s="22">
        <v>0.40010000000000001</v>
      </c>
      <c r="Q102" s="9"/>
    </row>
    <row r="103" spans="1:17" s="2" customFormat="1" ht="18" customHeight="1">
      <c r="A103" s="38">
        <f t="shared" si="3"/>
        <v>97</v>
      </c>
      <c r="B103" s="8" t="s">
        <v>46</v>
      </c>
      <c r="C103" s="6">
        <f t="shared" si="2"/>
        <v>4.9188000000000001</v>
      </c>
      <c r="D103" s="20">
        <v>1.3872</v>
      </c>
      <c r="E103" s="21">
        <v>0</v>
      </c>
      <c r="F103" s="18">
        <v>0</v>
      </c>
      <c r="G103" s="20">
        <v>0.1431</v>
      </c>
      <c r="H103" s="18">
        <v>0</v>
      </c>
      <c r="I103" s="18">
        <v>0</v>
      </c>
      <c r="J103" s="21">
        <v>1.6845000000000001</v>
      </c>
      <c r="K103" s="18">
        <v>0</v>
      </c>
      <c r="L103" s="21">
        <v>1.1939</v>
      </c>
      <c r="M103" s="21">
        <v>5.5399999999999998E-2</v>
      </c>
      <c r="N103" s="21">
        <v>7.4000000000000003E-3</v>
      </c>
      <c r="O103" s="21">
        <v>2.5600000000000001E-2</v>
      </c>
      <c r="P103" s="22">
        <v>0.42170000000000002</v>
      </c>
      <c r="Q103" s="9"/>
    </row>
    <row r="104" spans="1:17" s="2" customFormat="1" ht="12" customHeight="1">
      <c r="A104" s="38">
        <f t="shared" si="3"/>
        <v>98</v>
      </c>
      <c r="B104" s="8" t="s">
        <v>47</v>
      </c>
      <c r="C104" s="6">
        <f t="shared" si="2"/>
        <v>4.7989000000000006</v>
      </c>
      <c r="D104" s="20">
        <v>1.3681000000000001</v>
      </c>
      <c r="E104" s="21">
        <v>0</v>
      </c>
      <c r="F104" s="18">
        <v>0</v>
      </c>
      <c r="G104" s="20">
        <v>0.1426</v>
      </c>
      <c r="H104" s="18">
        <v>0</v>
      </c>
      <c r="I104" s="18">
        <v>0</v>
      </c>
      <c r="J104" s="20">
        <v>1.6252</v>
      </c>
      <c r="K104" s="18">
        <v>0</v>
      </c>
      <c r="L104" s="21">
        <v>1.1794</v>
      </c>
      <c r="M104" s="20">
        <v>5.3199999999999997E-2</v>
      </c>
      <c r="N104" s="21">
        <v>6.1999999999999998E-3</v>
      </c>
      <c r="O104" s="21">
        <v>2.41E-2</v>
      </c>
      <c r="P104" s="22">
        <v>0.40010000000000001</v>
      </c>
      <c r="Q104" s="9"/>
    </row>
    <row r="105" spans="1:17" s="2" customFormat="1" ht="14.25" customHeight="1">
      <c r="A105" s="38">
        <f t="shared" si="3"/>
        <v>99</v>
      </c>
      <c r="B105" s="8" t="s">
        <v>48</v>
      </c>
      <c r="C105" s="6">
        <f t="shared" si="2"/>
        <v>4.9145000000000003</v>
      </c>
      <c r="D105" s="20">
        <v>1.4154</v>
      </c>
      <c r="E105" s="21">
        <v>0</v>
      </c>
      <c r="F105" s="18">
        <v>0</v>
      </c>
      <c r="G105" s="20">
        <v>0.1426</v>
      </c>
      <c r="H105" s="18">
        <v>0</v>
      </c>
      <c r="I105" s="18">
        <v>0</v>
      </c>
      <c r="J105" s="20">
        <v>1.6266</v>
      </c>
      <c r="K105" s="18">
        <v>0</v>
      </c>
      <c r="L105" s="21">
        <v>1.2465999999999999</v>
      </c>
      <c r="M105" s="20">
        <v>5.3100000000000001E-2</v>
      </c>
      <c r="N105" s="21">
        <v>6.1000000000000004E-3</v>
      </c>
      <c r="O105" s="21">
        <v>2.4E-2</v>
      </c>
      <c r="P105" s="22">
        <v>0.40010000000000001</v>
      </c>
      <c r="Q105" s="9"/>
    </row>
    <row r="106" spans="1:17" s="2" customFormat="1">
      <c r="A106" s="38">
        <f t="shared" si="3"/>
        <v>100</v>
      </c>
      <c r="B106" s="8" t="s">
        <v>49</v>
      </c>
      <c r="C106" s="6">
        <f t="shared" si="2"/>
        <v>4.0243000000000002</v>
      </c>
      <c r="D106" s="20">
        <v>1.1720999999999999</v>
      </c>
      <c r="E106" s="21">
        <v>0</v>
      </c>
      <c r="F106" s="18">
        <v>0</v>
      </c>
      <c r="G106" s="20">
        <v>0.13059999999999999</v>
      </c>
      <c r="H106" s="18">
        <v>0</v>
      </c>
      <c r="I106" s="18">
        <v>0</v>
      </c>
      <c r="J106" s="20">
        <v>1.2412000000000001</v>
      </c>
      <c r="K106" s="18">
        <v>0</v>
      </c>
      <c r="L106" s="21">
        <v>1.1402000000000001</v>
      </c>
      <c r="M106" s="20">
        <v>3.44E-2</v>
      </c>
      <c r="N106" s="21">
        <v>5.1999999999999998E-3</v>
      </c>
      <c r="O106" s="20">
        <v>1.8700000000000001E-2</v>
      </c>
      <c r="P106" s="22">
        <v>0.28189999999999998</v>
      </c>
      <c r="Q106" s="9"/>
    </row>
    <row r="107" spans="1:17" s="2" customFormat="1">
      <c r="A107" s="38">
        <f t="shared" si="3"/>
        <v>101</v>
      </c>
      <c r="B107" s="8" t="s">
        <v>50</v>
      </c>
      <c r="C107" s="6">
        <f t="shared" si="2"/>
        <v>5.3068000000000008</v>
      </c>
      <c r="D107" s="20">
        <v>1.1820999999999999</v>
      </c>
      <c r="E107" s="20">
        <v>0.82210000000000005</v>
      </c>
      <c r="F107" s="18">
        <v>0</v>
      </c>
      <c r="G107" s="20">
        <v>0.13059999999999999</v>
      </c>
      <c r="H107" s="18">
        <v>0</v>
      </c>
      <c r="I107" s="18">
        <v>0</v>
      </c>
      <c r="J107" s="20">
        <v>1.2212000000000001</v>
      </c>
      <c r="K107" s="18">
        <v>0</v>
      </c>
      <c r="L107" s="21">
        <v>1.0601</v>
      </c>
      <c r="M107" s="20">
        <v>5.4399999999999997E-2</v>
      </c>
      <c r="N107" s="21">
        <v>5.1999999999999998E-3</v>
      </c>
      <c r="O107" s="20">
        <v>1.8700000000000001E-2</v>
      </c>
      <c r="P107" s="22">
        <v>0.81240000000000001</v>
      </c>
      <c r="Q107" s="9"/>
    </row>
    <row r="108" spans="1:17" s="2" customFormat="1" ht="12.75" customHeight="1">
      <c r="A108" s="38">
        <f t="shared" si="3"/>
        <v>102</v>
      </c>
      <c r="B108" s="8" t="s">
        <v>51</v>
      </c>
      <c r="C108" s="6">
        <f t="shared" si="2"/>
        <v>4.0638000000000005</v>
      </c>
      <c r="D108" s="20">
        <v>1.1700999999999999</v>
      </c>
      <c r="E108" s="21">
        <v>0</v>
      </c>
      <c r="F108" s="18">
        <v>0</v>
      </c>
      <c r="G108" s="20">
        <v>0.12039999999999999</v>
      </c>
      <c r="H108" s="18">
        <v>0</v>
      </c>
      <c r="I108" s="18">
        <v>0</v>
      </c>
      <c r="J108" s="20">
        <v>1.2914000000000001</v>
      </c>
      <c r="K108" s="18">
        <v>0</v>
      </c>
      <c r="L108" s="21">
        <v>1.1446000000000001</v>
      </c>
      <c r="M108" s="20">
        <v>3.32E-2</v>
      </c>
      <c r="N108" s="21">
        <v>4.1000000000000003E-3</v>
      </c>
      <c r="O108" s="20">
        <v>1.8100000000000002E-2</v>
      </c>
      <c r="P108" s="22">
        <v>0.28189999999999998</v>
      </c>
      <c r="Q108" s="9"/>
    </row>
    <row r="109" spans="1:17" s="2" customFormat="1">
      <c r="A109" s="38">
        <f t="shared" si="3"/>
        <v>103</v>
      </c>
      <c r="B109" s="8" t="s">
        <v>102</v>
      </c>
      <c r="C109" s="20">
        <f>SUM(D109:P109)</f>
        <v>0.88990000000000002</v>
      </c>
      <c r="D109" s="21">
        <v>0</v>
      </c>
      <c r="E109" s="21">
        <v>0</v>
      </c>
      <c r="F109" s="21">
        <v>0</v>
      </c>
      <c r="G109" s="21">
        <v>0</v>
      </c>
      <c r="H109" s="21">
        <v>0</v>
      </c>
      <c r="I109" s="21">
        <v>0</v>
      </c>
      <c r="J109" s="21">
        <v>0</v>
      </c>
      <c r="K109" s="21">
        <v>0</v>
      </c>
      <c r="L109" s="20">
        <v>0.88990000000000002</v>
      </c>
      <c r="M109" s="21">
        <v>0</v>
      </c>
      <c r="N109" s="21">
        <v>0</v>
      </c>
      <c r="O109" s="21">
        <v>0</v>
      </c>
      <c r="P109" s="23">
        <v>0</v>
      </c>
      <c r="Q109" s="9"/>
    </row>
    <row r="110" spans="1:17" s="2" customFormat="1">
      <c r="A110" s="38">
        <f t="shared" si="3"/>
        <v>104</v>
      </c>
      <c r="B110" s="8" t="s">
        <v>103</v>
      </c>
      <c r="C110" s="20">
        <f t="shared" ref="C110:C173" si="4">SUM(D110:P110)</f>
        <v>0.88990000000000002</v>
      </c>
      <c r="D110" s="21">
        <v>0</v>
      </c>
      <c r="E110" s="21">
        <v>0</v>
      </c>
      <c r="F110" s="21">
        <v>0</v>
      </c>
      <c r="G110" s="21">
        <v>0</v>
      </c>
      <c r="H110" s="21">
        <v>0</v>
      </c>
      <c r="I110" s="21">
        <v>0</v>
      </c>
      <c r="J110" s="21">
        <v>0</v>
      </c>
      <c r="K110" s="21">
        <v>0</v>
      </c>
      <c r="L110" s="20">
        <v>0.88990000000000002</v>
      </c>
      <c r="M110" s="21">
        <v>0</v>
      </c>
      <c r="N110" s="21">
        <v>0</v>
      </c>
      <c r="O110" s="21">
        <v>0</v>
      </c>
      <c r="P110" s="23">
        <v>0</v>
      </c>
      <c r="Q110" s="9"/>
    </row>
    <row r="111" spans="1:17" s="2" customFormat="1">
      <c r="A111" s="38">
        <f t="shared" si="3"/>
        <v>105</v>
      </c>
      <c r="B111" s="11" t="s">
        <v>104</v>
      </c>
      <c r="C111" s="20">
        <f t="shared" si="4"/>
        <v>2.8899000000000004</v>
      </c>
      <c r="D111" s="20">
        <v>1.1107</v>
      </c>
      <c r="E111" s="21">
        <v>0</v>
      </c>
      <c r="F111" s="21">
        <v>0</v>
      </c>
      <c r="G111" s="20">
        <v>0.26690000000000003</v>
      </c>
      <c r="H111" s="21">
        <v>0</v>
      </c>
      <c r="I111" s="21">
        <v>0</v>
      </c>
      <c r="J111" s="20">
        <v>1.1897</v>
      </c>
      <c r="K111" s="21">
        <v>0</v>
      </c>
      <c r="L111" s="21">
        <v>0</v>
      </c>
      <c r="M111" s="21">
        <v>0</v>
      </c>
      <c r="N111" s="21">
        <v>0</v>
      </c>
      <c r="O111" s="24">
        <v>0</v>
      </c>
      <c r="P111" s="22">
        <v>0.3226</v>
      </c>
      <c r="Q111" s="9"/>
    </row>
    <row r="112" spans="1:17" s="2" customFormat="1">
      <c r="A112" s="38">
        <f t="shared" si="3"/>
        <v>106</v>
      </c>
      <c r="B112" s="11" t="s">
        <v>105</v>
      </c>
      <c r="C112" s="20">
        <f t="shared" si="4"/>
        <v>0.87890000000000001</v>
      </c>
      <c r="D112" s="21">
        <v>0</v>
      </c>
      <c r="E112" s="21">
        <v>0</v>
      </c>
      <c r="F112" s="21">
        <v>0</v>
      </c>
      <c r="G112" s="21">
        <v>0</v>
      </c>
      <c r="H112" s="21">
        <v>0</v>
      </c>
      <c r="I112" s="21">
        <v>0</v>
      </c>
      <c r="J112" s="21">
        <v>0</v>
      </c>
      <c r="K112" s="21">
        <v>0</v>
      </c>
      <c r="L112" s="20">
        <v>0.87890000000000001</v>
      </c>
      <c r="M112" s="21">
        <v>0</v>
      </c>
      <c r="N112" s="21">
        <v>0</v>
      </c>
      <c r="O112" s="21">
        <v>0</v>
      </c>
      <c r="P112" s="23">
        <v>0</v>
      </c>
      <c r="Q112" s="9"/>
    </row>
    <row r="113" spans="1:17" s="2" customFormat="1">
      <c r="A113" s="38">
        <f t="shared" si="3"/>
        <v>107</v>
      </c>
      <c r="B113" s="11" t="s">
        <v>106</v>
      </c>
      <c r="C113" s="20">
        <f t="shared" si="4"/>
        <v>2.9745999999999997</v>
      </c>
      <c r="D113" s="20">
        <v>0.81069999999999998</v>
      </c>
      <c r="E113" s="21">
        <v>0</v>
      </c>
      <c r="F113" s="21">
        <v>0</v>
      </c>
      <c r="G113" s="20">
        <v>0.29289999999999999</v>
      </c>
      <c r="H113" s="21">
        <v>0</v>
      </c>
      <c r="I113" s="21">
        <v>0</v>
      </c>
      <c r="J113" s="20">
        <v>1.0896999999999999</v>
      </c>
      <c r="K113" s="21">
        <v>0</v>
      </c>
      <c r="L113" s="20">
        <v>0.44619999999999999</v>
      </c>
      <c r="M113" s="21">
        <v>7.3999999999999996E-2</v>
      </c>
      <c r="N113" s="21">
        <v>7.4000000000000003E-3</v>
      </c>
      <c r="O113" s="21">
        <v>2.5600000000000001E-2</v>
      </c>
      <c r="P113" s="22">
        <v>0.2281</v>
      </c>
      <c r="Q113" s="9"/>
    </row>
    <row r="114" spans="1:17" s="2" customFormat="1">
      <c r="A114" s="38">
        <f t="shared" si="3"/>
        <v>108</v>
      </c>
      <c r="B114" s="11" t="s">
        <v>107</v>
      </c>
      <c r="C114" s="20">
        <f t="shared" si="4"/>
        <v>3.0646999999999998</v>
      </c>
      <c r="D114" s="20">
        <v>0.82089999999999996</v>
      </c>
      <c r="E114" s="21">
        <v>0</v>
      </c>
      <c r="F114" s="21">
        <v>0</v>
      </c>
      <c r="G114" s="21">
        <v>0.23899999999999999</v>
      </c>
      <c r="H114" s="21">
        <v>0</v>
      </c>
      <c r="I114" s="21">
        <v>0</v>
      </c>
      <c r="J114" s="20">
        <v>1.1636</v>
      </c>
      <c r="K114" s="21">
        <v>0</v>
      </c>
      <c r="L114" s="20">
        <v>0.39150000000000001</v>
      </c>
      <c r="M114" s="21">
        <v>0.1119</v>
      </c>
      <c r="N114" s="21">
        <v>6.7999999999999996E-3</v>
      </c>
      <c r="O114" s="21">
        <v>2.3199999999999998E-2</v>
      </c>
      <c r="P114" s="22">
        <v>0.30780000000000002</v>
      </c>
      <c r="Q114" s="9"/>
    </row>
    <row r="115" spans="1:17" s="2" customFormat="1">
      <c r="A115" s="38">
        <f t="shared" si="3"/>
        <v>109</v>
      </c>
      <c r="B115" s="11" t="s">
        <v>108</v>
      </c>
      <c r="C115" s="20">
        <f t="shared" si="4"/>
        <v>3.1988999999999996</v>
      </c>
      <c r="D115" s="20">
        <v>0.87229999999999996</v>
      </c>
      <c r="E115" s="21">
        <v>0</v>
      </c>
      <c r="F115" s="21">
        <v>0</v>
      </c>
      <c r="G115" s="20">
        <v>0.21659999999999999</v>
      </c>
      <c r="H115" s="21">
        <v>0</v>
      </c>
      <c r="I115" s="21">
        <v>0</v>
      </c>
      <c r="J115" s="20">
        <v>1.1819</v>
      </c>
      <c r="K115" s="21">
        <v>0</v>
      </c>
      <c r="L115" s="20">
        <v>0.51629999999999998</v>
      </c>
      <c r="M115" s="21">
        <v>7.3999999999999996E-2</v>
      </c>
      <c r="N115" s="21">
        <v>6.7999999999999996E-3</v>
      </c>
      <c r="O115" s="21">
        <v>2.3199999999999998E-2</v>
      </c>
      <c r="P115" s="22">
        <v>0.30780000000000002</v>
      </c>
      <c r="Q115" s="9"/>
    </row>
    <row r="116" spans="1:17" s="2" customFormat="1">
      <c r="A116" s="38">
        <f t="shared" si="3"/>
        <v>110</v>
      </c>
      <c r="B116" s="11" t="s">
        <v>109</v>
      </c>
      <c r="C116" s="20">
        <f t="shared" si="4"/>
        <v>3.2323</v>
      </c>
      <c r="D116" s="20">
        <v>0.87439999999999996</v>
      </c>
      <c r="E116" s="21">
        <v>0</v>
      </c>
      <c r="F116" s="21">
        <v>0</v>
      </c>
      <c r="G116" s="20">
        <v>0.2026</v>
      </c>
      <c r="H116" s="21">
        <v>0</v>
      </c>
      <c r="I116" s="21">
        <v>0</v>
      </c>
      <c r="J116" s="20">
        <v>1.1948000000000001</v>
      </c>
      <c r="K116" s="21">
        <v>0</v>
      </c>
      <c r="L116" s="20">
        <v>0.64439999999999997</v>
      </c>
      <c r="M116" s="21">
        <v>5.5599999999999997E-2</v>
      </c>
      <c r="N116" s="21">
        <v>7.7999999999999996E-3</v>
      </c>
      <c r="O116" s="21">
        <v>2.6200000000000001E-2</v>
      </c>
      <c r="P116" s="23">
        <v>0.22650000000000001</v>
      </c>
      <c r="Q116" s="9"/>
    </row>
    <row r="117" spans="1:17" s="2" customFormat="1">
      <c r="A117" s="38">
        <f t="shared" si="3"/>
        <v>111</v>
      </c>
      <c r="B117" s="11" t="s">
        <v>110</v>
      </c>
      <c r="C117" s="20">
        <f t="shared" si="4"/>
        <v>3.0122999999999998</v>
      </c>
      <c r="D117" s="20">
        <v>0.68089999999999995</v>
      </c>
      <c r="E117" s="21">
        <v>0</v>
      </c>
      <c r="F117" s="21">
        <v>0</v>
      </c>
      <c r="G117" s="21">
        <v>0.23899999999999999</v>
      </c>
      <c r="H117" s="21">
        <v>0</v>
      </c>
      <c r="I117" s="21">
        <v>0</v>
      </c>
      <c r="J117" s="20">
        <v>1.0821000000000001</v>
      </c>
      <c r="K117" s="21">
        <v>0</v>
      </c>
      <c r="L117" s="20">
        <v>0.52449999999999997</v>
      </c>
      <c r="M117" s="21">
        <v>0.14799999999999999</v>
      </c>
      <c r="N117" s="21">
        <v>6.7999999999999996E-3</v>
      </c>
      <c r="O117" s="21">
        <v>2.3199999999999998E-2</v>
      </c>
      <c r="P117" s="22">
        <v>0.30780000000000002</v>
      </c>
      <c r="Q117" s="9"/>
    </row>
    <row r="118" spans="1:17" s="2" customFormat="1">
      <c r="A118" s="38">
        <f t="shared" si="3"/>
        <v>112</v>
      </c>
      <c r="B118" s="11" t="s">
        <v>111</v>
      </c>
      <c r="C118" s="20">
        <f t="shared" si="4"/>
        <v>0.96319999999999995</v>
      </c>
      <c r="D118" s="21">
        <v>0</v>
      </c>
      <c r="E118" s="21">
        <v>0</v>
      </c>
      <c r="F118" s="21">
        <v>0</v>
      </c>
      <c r="G118" s="21">
        <v>0</v>
      </c>
      <c r="H118" s="21">
        <v>0</v>
      </c>
      <c r="I118" s="21">
        <v>0</v>
      </c>
      <c r="J118" s="21">
        <v>0</v>
      </c>
      <c r="K118" s="21">
        <v>0</v>
      </c>
      <c r="L118" s="20">
        <v>0.96319999999999995</v>
      </c>
      <c r="M118" s="21">
        <v>0</v>
      </c>
      <c r="N118" s="21">
        <v>0</v>
      </c>
      <c r="O118" s="21">
        <v>0</v>
      </c>
      <c r="P118" s="23">
        <v>0</v>
      </c>
      <c r="Q118" s="9"/>
    </row>
    <row r="119" spans="1:17" s="2" customFormat="1">
      <c r="A119" s="38">
        <f t="shared" si="3"/>
        <v>113</v>
      </c>
      <c r="B119" s="11" t="s">
        <v>112</v>
      </c>
      <c r="C119" s="20">
        <f t="shared" si="4"/>
        <v>3.2003000000000004</v>
      </c>
      <c r="D119" s="20">
        <v>0.96809999999999996</v>
      </c>
      <c r="E119" s="21">
        <v>0</v>
      </c>
      <c r="F119" s="21">
        <v>0</v>
      </c>
      <c r="G119" s="20">
        <v>0.1019</v>
      </c>
      <c r="H119" s="21">
        <v>0</v>
      </c>
      <c r="I119" s="21">
        <v>0</v>
      </c>
      <c r="J119" s="21">
        <v>1.1121000000000001</v>
      </c>
      <c r="K119" s="21">
        <v>0</v>
      </c>
      <c r="L119" s="20">
        <v>0.56340000000000001</v>
      </c>
      <c r="M119" s="20">
        <v>0.19739999999999999</v>
      </c>
      <c r="N119" s="21">
        <v>6.7000000000000002E-3</v>
      </c>
      <c r="O119" s="20">
        <v>2.4199999999999999E-2</v>
      </c>
      <c r="P119" s="22">
        <v>0.22650000000000001</v>
      </c>
      <c r="Q119" s="9"/>
    </row>
    <row r="120" spans="1:17" s="2" customFormat="1">
      <c r="A120" s="38">
        <f t="shared" si="3"/>
        <v>114</v>
      </c>
      <c r="B120" s="11" t="s">
        <v>113</v>
      </c>
      <c r="C120" s="20">
        <f t="shared" si="4"/>
        <v>4.5849000000000002</v>
      </c>
      <c r="D120" s="20">
        <v>1.0821000000000001</v>
      </c>
      <c r="E120" s="20">
        <v>0.82210000000000005</v>
      </c>
      <c r="F120" s="21">
        <v>0</v>
      </c>
      <c r="G120" s="20">
        <v>0.1719</v>
      </c>
      <c r="H120" s="21">
        <v>0</v>
      </c>
      <c r="I120" s="21">
        <v>0</v>
      </c>
      <c r="J120" s="20">
        <v>1.1212</v>
      </c>
      <c r="K120" s="21">
        <v>0</v>
      </c>
      <c r="L120" s="21">
        <v>0.31440000000000001</v>
      </c>
      <c r="M120" s="20">
        <v>0.2369</v>
      </c>
      <c r="N120" s="21">
        <v>5.1999999999999998E-3</v>
      </c>
      <c r="O120" s="20">
        <v>1.8700000000000001E-2</v>
      </c>
      <c r="P120" s="22">
        <v>0.81240000000000001</v>
      </c>
      <c r="Q120" s="9"/>
    </row>
    <row r="121" spans="1:17" s="2" customFormat="1">
      <c r="A121" s="38">
        <f t="shared" si="3"/>
        <v>115</v>
      </c>
      <c r="B121" s="12" t="s">
        <v>114</v>
      </c>
      <c r="C121" s="20">
        <f t="shared" si="4"/>
        <v>2.8591000000000002</v>
      </c>
      <c r="D121" s="20">
        <v>0.7843</v>
      </c>
      <c r="E121" s="21">
        <v>0</v>
      </c>
      <c r="F121" s="21">
        <v>0</v>
      </c>
      <c r="G121" s="21">
        <v>0.182</v>
      </c>
      <c r="H121" s="21">
        <v>0</v>
      </c>
      <c r="I121" s="21">
        <v>0</v>
      </c>
      <c r="J121" s="20">
        <v>0.9234</v>
      </c>
      <c r="K121" s="21">
        <v>0</v>
      </c>
      <c r="L121" s="21">
        <v>0.4975</v>
      </c>
      <c r="M121" s="20">
        <v>0.14180000000000001</v>
      </c>
      <c r="N121" s="21">
        <v>6.7999999999999996E-3</v>
      </c>
      <c r="O121" s="20">
        <v>2.3199999999999998E-2</v>
      </c>
      <c r="P121" s="22">
        <v>0.30009999999999998</v>
      </c>
      <c r="Q121" s="9"/>
    </row>
    <row r="122" spans="1:17" s="2" customFormat="1">
      <c r="A122" s="38">
        <f t="shared" si="3"/>
        <v>116</v>
      </c>
      <c r="B122" s="12" t="s">
        <v>115</v>
      </c>
      <c r="C122" s="20">
        <f t="shared" si="4"/>
        <v>3.7469000000000001</v>
      </c>
      <c r="D122" s="20">
        <v>1.1842999999999999</v>
      </c>
      <c r="E122" s="21">
        <v>0</v>
      </c>
      <c r="F122" s="21">
        <v>0</v>
      </c>
      <c r="G122" s="20">
        <v>0.18529999999999999</v>
      </c>
      <c r="H122" s="21">
        <v>0</v>
      </c>
      <c r="I122" s="21">
        <v>0</v>
      </c>
      <c r="J122" s="20">
        <v>1.3233999999999999</v>
      </c>
      <c r="K122" s="21">
        <v>0</v>
      </c>
      <c r="L122" s="21">
        <v>0.57579999999999998</v>
      </c>
      <c r="M122" s="21">
        <v>0.14799999999999999</v>
      </c>
      <c r="N122" s="21">
        <v>6.7999999999999996E-3</v>
      </c>
      <c r="O122" s="20">
        <v>2.3199999999999998E-2</v>
      </c>
      <c r="P122" s="22">
        <v>0.30009999999999998</v>
      </c>
      <c r="Q122" s="9"/>
    </row>
    <row r="123" spans="1:17" s="2" customFormat="1">
      <c r="A123" s="38">
        <f t="shared" si="3"/>
        <v>117</v>
      </c>
      <c r="B123" s="12" t="s">
        <v>116</v>
      </c>
      <c r="C123" s="20">
        <f t="shared" si="4"/>
        <v>3.0265</v>
      </c>
      <c r="D123" s="20">
        <v>0.68430000000000002</v>
      </c>
      <c r="E123" s="21">
        <v>0</v>
      </c>
      <c r="F123" s="21">
        <v>0</v>
      </c>
      <c r="G123" s="20">
        <v>0.26690000000000003</v>
      </c>
      <c r="H123" s="21">
        <v>0</v>
      </c>
      <c r="I123" s="21">
        <v>0</v>
      </c>
      <c r="J123" s="20">
        <v>0.91339999999999999</v>
      </c>
      <c r="K123" s="21">
        <v>0</v>
      </c>
      <c r="L123" s="21">
        <v>0.69</v>
      </c>
      <c r="M123" s="21">
        <v>0.14799999999999999</v>
      </c>
      <c r="N123" s="21">
        <v>1.1000000000000001E-3</v>
      </c>
      <c r="O123" s="21">
        <v>2.0000000000000001E-4</v>
      </c>
      <c r="P123" s="22">
        <v>0.3226</v>
      </c>
      <c r="Q123" s="9"/>
    </row>
    <row r="124" spans="1:17" s="2" customFormat="1">
      <c r="A124" s="38">
        <f t="shared" si="3"/>
        <v>118</v>
      </c>
      <c r="B124" s="12" t="s">
        <v>117</v>
      </c>
      <c r="C124" s="20">
        <f t="shared" si="4"/>
        <v>0.63339999999999996</v>
      </c>
      <c r="D124" s="21">
        <v>0</v>
      </c>
      <c r="E124" s="21">
        <v>0</v>
      </c>
      <c r="F124" s="21">
        <v>0</v>
      </c>
      <c r="G124" s="21">
        <v>0</v>
      </c>
      <c r="H124" s="21">
        <v>0</v>
      </c>
      <c r="I124" s="21">
        <v>0</v>
      </c>
      <c r="J124" s="21">
        <v>0</v>
      </c>
      <c r="K124" s="21">
        <v>0</v>
      </c>
      <c r="L124" s="21">
        <v>0.63339999999999996</v>
      </c>
      <c r="M124" s="21">
        <v>0</v>
      </c>
      <c r="N124" s="21">
        <v>0</v>
      </c>
      <c r="O124" s="21">
        <v>0</v>
      </c>
      <c r="P124" s="23">
        <v>0</v>
      </c>
      <c r="Q124" s="9"/>
    </row>
    <row r="125" spans="1:17" s="2" customFormat="1">
      <c r="A125" s="38">
        <f t="shared" si="3"/>
        <v>119</v>
      </c>
      <c r="B125" s="12" t="s">
        <v>118</v>
      </c>
      <c r="C125" s="20">
        <f t="shared" si="4"/>
        <v>3.0304000000000002</v>
      </c>
      <c r="D125" s="20">
        <v>0.76149999999999995</v>
      </c>
      <c r="E125" s="21">
        <v>0</v>
      </c>
      <c r="F125" s="21">
        <v>0</v>
      </c>
      <c r="G125" s="20">
        <v>0.24610000000000001</v>
      </c>
      <c r="H125" s="21">
        <v>0</v>
      </c>
      <c r="I125" s="21">
        <v>0</v>
      </c>
      <c r="J125" s="20">
        <v>0.92879999999999996</v>
      </c>
      <c r="K125" s="21">
        <v>0</v>
      </c>
      <c r="L125" s="21">
        <v>0.43740000000000001</v>
      </c>
      <c r="M125" s="21">
        <v>0.14799999999999999</v>
      </c>
      <c r="N125" s="21">
        <v>1.1000000000000001E-3</v>
      </c>
      <c r="O125" s="21">
        <v>2.0000000000000001E-4</v>
      </c>
      <c r="P125" s="22">
        <v>0.50729999999999997</v>
      </c>
      <c r="Q125" s="9"/>
    </row>
    <row r="126" spans="1:17" s="2" customFormat="1">
      <c r="A126" s="38">
        <f t="shared" si="3"/>
        <v>120</v>
      </c>
      <c r="B126" s="12" t="s">
        <v>119</v>
      </c>
      <c r="C126" s="20">
        <f t="shared" si="4"/>
        <v>0.91649999999999998</v>
      </c>
      <c r="D126" s="21">
        <v>0</v>
      </c>
      <c r="E126" s="21">
        <v>0</v>
      </c>
      <c r="F126" s="21">
        <v>0</v>
      </c>
      <c r="G126" s="21">
        <v>0</v>
      </c>
      <c r="H126" s="21">
        <v>0</v>
      </c>
      <c r="I126" s="21">
        <v>0</v>
      </c>
      <c r="J126" s="21">
        <v>0</v>
      </c>
      <c r="K126" s="21">
        <v>0</v>
      </c>
      <c r="L126" s="20">
        <v>0.91649999999999998</v>
      </c>
      <c r="M126" s="21">
        <v>0</v>
      </c>
      <c r="N126" s="21">
        <v>0</v>
      </c>
      <c r="O126" s="21">
        <v>0</v>
      </c>
      <c r="P126" s="23">
        <v>0</v>
      </c>
      <c r="Q126" s="9"/>
    </row>
    <row r="127" spans="1:17" s="2" customFormat="1">
      <c r="A127" s="38">
        <f t="shared" si="3"/>
        <v>121</v>
      </c>
      <c r="B127" s="12" t="s">
        <v>120</v>
      </c>
      <c r="C127" s="20">
        <f t="shared" si="4"/>
        <v>0.91649999999999998</v>
      </c>
      <c r="D127" s="21">
        <v>0</v>
      </c>
      <c r="E127" s="21">
        <v>0</v>
      </c>
      <c r="F127" s="21">
        <v>0</v>
      </c>
      <c r="G127" s="21">
        <v>0</v>
      </c>
      <c r="H127" s="21">
        <v>0</v>
      </c>
      <c r="I127" s="21">
        <v>0</v>
      </c>
      <c r="J127" s="21">
        <v>0</v>
      </c>
      <c r="K127" s="21">
        <v>0</v>
      </c>
      <c r="L127" s="20">
        <v>0.91649999999999998</v>
      </c>
      <c r="M127" s="21">
        <v>0</v>
      </c>
      <c r="N127" s="21">
        <v>0</v>
      </c>
      <c r="O127" s="21">
        <v>0</v>
      </c>
      <c r="P127" s="23">
        <v>0</v>
      </c>
      <c r="Q127" s="9"/>
    </row>
    <row r="128" spans="1:17" s="2" customFormat="1">
      <c r="A128" s="38">
        <f t="shared" si="3"/>
        <v>122</v>
      </c>
      <c r="B128" s="12" t="s">
        <v>121</v>
      </c>
      <c r="C128" s="20">
        <f t="shared" si="4"/>
        <v>3.0453000000000001</v>
      </c>
      <c r="D128" s="20">
        <v>0.77310000000000001</v>
      </c>
      <c r="E128" s="21">
        <v>0</v>
      </c>
      <c r="F128" s="21">
        <v>0</v>
      </c>
      <c r="G128" s="20">
        <v>0.24610000000000001</v>
      </c>
      <c r="H128" s="21">
        <v>0</v>
      </c>
      <c r="I128" s="21">
        <v>0</v>
      </c>
      <c r="J128" s="20">
        <v>0.97350000000000003</v>
      </c>
      <c r="K128" s="21">
        <v>0</v>
      </c>
      <c r="L128" s="21">
        <v>0.43740000000000001</v>
      </c>
      <c r="M128" s="21">
        <v>8.6599999999999996E-2</v>
      </c>
      <c r="N128" s="21">
        <v>4.1999999999999997E-3</v>
      </c>
      <c r="O128" s="20">
        <v>1.7100000000000001E-2</v>
      </c>
      <c r="P128" s="22">
        <v>0.50729999999999997</v>
      </c>
      <c r="Q128" s="9"/>
    </row>
    <row r="129" spans="1:17" s="2" customFormat="1">
      <c r="A129" s="38">
        <f t="shared" si="3"/>
        <v>123</v>
      </c>
      <c r="B129" s="12" t="s">
        <v>122</v>
      </c>
      <c r="C129" s="20">
        <f t="shared" si="4"/>
        <v>3.0794000000000001</v>
      </c>
      <c r="D129" s="20">
        <v>0.65439999999999998</v>
      </c>
      <c r="E129" s="21">
        <v>0</v>
      </c>
      <c r="F129" s="21">
        <v>0</v>
      </c>
      <c r="G129" s="20">
        <v>0.2225</v>
      </c>
      <c r="H129" s="21">
        <v>0</v>
      </c>
      <c r="I129" s="21">
        <v>0</v>
      </c>
      <c r="J129" s="20">
        <v>0.8831</v>
      </c>
      <c r="K129" s="21">
        <v>0</v>
      </c>
      <c r="L129" s="21">
        <v>0.67669999999999997</v>
      </c>
      <c r="M129" s="21">
        <v>0.1003</v>
      </c>
      <c r="N129" s="21">
        <v>4.1999999999999997E-3</v>
      </c>
      <c r="O129" s="20">
        <v>1.7100000000000001E-2</v>
      </c>
      <c r="P129" s="22">
        <v>0.52110000000000001</v>
      </c>
      <c r="Q129" s="9"/>
    </row>
    <row r="130" spans="1:17" s="2" customFormat="1">
      <c r="A130" s="38">
        <f t="shared" si="3"/>
        <v>124</v>
      </c>
      <c r="B130" s="12" t="s">
        <v>123</v>
      </c>
      <c r="C130" s="20">
        <f t="shared" si="4"/>
        <v>2.9332999999999996</v>
      </c>
      <c r="D130" s="20">
        <v>0.76149999999999995</v>
      </c>
      <c r="E130" s="21">
        <v>0</v>
      </c>
      <c r="F130" s="21">
        <v>0</v>
      </c>
      <c r="G130" s="21">
        <v>0.24399999999999999</v>
      </c>
      <c r="H130" s="21">
        <v>0</v>
      </c>
      <c r="I130" s="21">
        <v>0</v>
      </c>
      <c r="J130" s="20">
        <v>0.92879999999999996</v>
      </c>
      <c r="K130" s="21">
        <v>0</v>
      </c>
      <c r="L130" s="21">
        <f>0.9738/2</f>
        <v>0.4869</v>
      </c>
      <c r="M130" s="21">
        <v>3.5000000000000001E-3</v>
      </c>
      <c r="N130" s="21">
        <v>1.1000000000000001E-3</v>
      </c>
      <c r="O130" s="21">
        <v>2.0000000000000001E-4</v>
      </c>
      <c r="P130" s="22">
        <v>0.50729999999999997</v>
      </c>
      <c r="Q130" s="9"/>
    </row>
    <row r="131" spans="1:17" s="2" customFormat="1">
      <c r="A131" s="38">
        <f t="shared" si="3"/>
        <v>125</v>
      </c>
      <c r="B131" s="12" t="s">
        <v>124</v>
      </c>
      <c r="C131" s="20">
        <f t="shared" si="4"/>
        <v>3.3677000000000001</v>
      </c>
      <c r="D131" s="21">
        <v>0.64429999999999998</v>
      </c>
      <c r="E131" s="21">
        <v>0</v>
      </c>
      <c r="F131" s="21">
        <v>0</v>
      </c>
      <c r="G131" s="20">
        <v>0.1338</v>
      </c>
      <c r="H131" s="21">
        <v>0</v>
      </c>
      <c r="I131" s="21">
        <v>0</v>
      </c>
      <c r="J131" s="21">
        <v>0.76280000000000003</v>
      </c>
      <c r="K131" s="21">
        <v>0</v>
      </c>
      <c r="L131" s="21">
        <v>1.6429</v>
      </c>
      <c r="M131" s="21">
        <v>0</v>
      </c>
      <c r="N131" s="21">
        <v>0</v>
      </c>
      <c r="O131" s="21">
        <v>0</v>
      </c>
      <c r="P131" s="22">
        <v>0.18390000000000001</v>
      </c>
      <c r="Q131" s="9"/>
    </row>
    <row r="132" spans="1:17" s="2" customFormat="1">
      <c r="A132" s="38">
        <f t="shared" si="3"/>
        <v>126</v>
      </c>
      <c r="B132" s="12" t="s">
        <v>125</v>
      </c>
      <c r="C132" s="20">
        <f t="shared" si="4"/>
        <v>0.86909999999999998</v>
      </c>
      <c r="D132" s="21">
        <v>0</v>
      </c>
      <c r="E132" s="21">
        <v>0</v>
      </c>
      <c r="F132" s="21">
        <v>0</v>
      </c>
      <c r="G132" s="21">
        <v>0</v>
      </c>
      <c r="H132" s="21">
        <v>0</v>
      </c>
      <c r="I132" s="21">
        <v>0</v>
      </c>
      <c r="J132" s="21">
        <v>0</v>
      </c>
      <c r="K132" s="21">
        <v>0</v>
      </c>
      <c r="L132" s="20">
        <v>0.86909999999999998</v>
      </c>
      <c r="M132" s="21">
        <v>0</v>
      </c>
      <c r="N132" s="21">
        <v>0</v>
      </c>
      <c r="O132" s="21">
        <v>0</v>
      </c>
      <c r="P132" s="23">
        <v>0</v>
      </c>
      <c r="Q132" s="9"/>
    </row>
    <row r="133" spans="1:17" s="2" customFormat="1">
      <c r="A133" s="38">
        <f t="shared" si="3"/>
        <v>127</v>
      </c>
      <c r="B133" s="12" t="s">
        <v>126</v>
      </c>
      <c r="C133" s="20">
        <f t="shared" si="4"/>
        <v>3.2554000000000003</v>
      </c>
      <c r="D133" s="20">
        <v>0.96809999999999996</v>
      </c>
      <c r="E133" s="21">
        <v>0</v>
      </c>
      <c r="F133" s="21">
        <v>0</v>
      </c>
      <c r="G133" s="20">
        <v>0.18840000000000001</v>
      </c>
      <c r="H133" s="21">
        <v>0</v>
      </c>
      <c r="I133" s="21">
        <v>0</v>
      </c>
      <c r="J133" s="21">
        <v>1.1121000000000001</v>
      </c>
      <c r="K133" s="21">
        <v>0</v>
      </c>
      <c r="L133" s="20">
        <v>0.57720000000000005</v>
      </c>
      <c r="M133" s="20">
        <v>2.3599999999999999E-2</v>
      </c>
      <c r="N133" s="21">
        <v>6.7000000000000002E-3</v>
      </c>
      <c r="O133" s="20">
        <v>2.4199999999999999E-2</v>
      </c>
      <c r="P133" s="22">
        <v>0.35510000000000003</v>
      </c>
      <c r="Q133" s="9"/>
    </row>
    <row r="134" spans="1:17" s="2" customFormat="1">
      <c r="A134" s="38">
        <f t="shared" si="3"/>
        <v>128</v>
      </c>
      <c r="B134" s="12" t="s">
        <v>127</v>
      </c>
      <c r="C134" s="20">
        <f t="shared" si="4"/>
        <v>3.0073000000000003</v>
      </c>
      <c r="D134" s="20">
        <v>0.68430000000000002</v>
      </c>
      <c r="E134" s="21">
        <v>0</v>
      </c>
      <c r="F134" s="21">
        <v>0</v>
      </c>
      <c r="G134" s="21">
        <v>0.18690000000000001</v>
      </c>
      <c r="H134" s="21">
        <v>0</v>
      </c>
      <c r="I134" s="21">
        <v>0</v>
      </c>
      <c r="J134" s="20">
        <v>0.88339999999999996</v>
      </c>
      <c r="K134" s="21">
        <v>0</v>
      </c>
      <c r="L134" s="21">
        <v>0.75219999999999998</v>
      </c>
      <c r="M134" s="20">
        <v>2.23E-2</v>
      </c>
      <c r="N134" s="21">
        <v>6.7999999999999996E-3</v>
      </c>
      <c r="O134" s="20">
        <v>2.3199999999999998E-2</v>
      </c>
      <c r="P134" s="22">
        <v>0.44819999999999999</v>
      </c>
      <c r="Q134" s="9"/>
    </row>
    <row r="135" spans="1:17" s="2" customFormat="1">
      <c r="A135" s="38">
        <f t="shared" si="3"/>
        <v>129</v>
      </c>
      <c r="B135" s="12" t="s">
        <v>128</v>
      </c>
      <c r="C135" s="20">
        <f t="shared" si="4"/>
        <v>3.8737000000000004</v>
      </c>
      <c r="D135" s="20">
        <v>0.98429999999999995</v>
      </c>
      <c r="E135" s="21">
        <v>0</v>
      </c>
      <c r="F135" s="21">
        <v>0</v>
      </c>
      <c r="G135" s="20">
        <v>0.2117</v>
      </c>
      <c r="H135" s="21">
        <v>0</v>
      </c>
      <c r="I135" s="21">
        <v>0</v>
      </c>
      <c r="J135" s="20">
        <v>1.2734000000000001</v>
      </c>
      <c r="K135" s="21">
        <v>0</v>
      </c>
      <c r="L135" s="20">
        <v>0.88649999999999995</v>
      </c>
      <c r="M135" s="20">
        <v>2.23E-2</v>
      </c>
      <c r="N135" s="21">
        <v>6.7999999999999996E-3</v>
      </c>
      <c r="O135" s="20">
        <v>2.3199999999999998E-2</v>
      </c>
      <c r="P135" s="22">
        <v>0.46550000000000002</v>
      </c>
      <c r="Q135" s="9"/>
    </row>
    <row r="136" spans="1:17" s="2" customFormat="1">
      <c r="A136" s="38">
        <f t="shared" si="3"/>
        <v>130</v>
      </c>
      <c r="B136" s="12" t="s">
        <v>129</v>
      </c>
      <c r="C136" s="20">
        <f t="shared" si="4"/>
        <v>3.9439000000000002</v>
      </c>
      <c r="D136" s="20">
        <v>1.0461</v>
      </c>
      <c r="E136" s="21">
        <v>0</v>
      </c>
      <c r="F136" s="21">
        <v>0</v>
      </c>
      <c r="G136" s="20">
        <v>0.35360000000000003</v>
      </c>
      <c r="H136" s="21">
        <v>0</v>
      </c>
      <c r="I136" s="21">
        <v>0</v>
      </c>
      <c r="J136" s="21">
        <v>1.3445</v>
      </c>
      <c r="K136" s="21">
        <v>0</v>
      </c>
      <c r="L136" s="21">
        <v>0.83530000000000004</v>
      </c>
      <c r="M136" s="21">
        <v>0</v>
      </c>
      <c r="N136" s="21">
        <v>0</v>
      </c>
      <c r="O136" s="21">
        <v>0</v>
      </c>
      <c r="P136" s="22">
        <v>0.3644</v>
      </c>
      <c r="Q136" s="9"/>
    </row>
    <row r="137" spans="1:17" s="2" customFormat="1">
      <c r="A137" s="38">
        <f t="shared" ref="A137:A200" si="5">A136+1</f>
        <v>131</v>
      </c>
      <c r="B137" s="12" t="s">
        <v>130</v>
      </c>
      <c r="C137" s="20">
        <f t="shared" si="4"/>
        <v>0.62290000000000001</v>
      </c>
      <c r="D137" s="21">
        <v>0</v>
      </c>
      <c r="E137" s="21">
        <v>0</v>
      </c>
      <c r="F137" s="21">
        <v>0</v>
      </c>
      <c r="G137" s="21">
        <v>0</v>
      </c>
      <c r="H137" s="21">
        <v>0</v>
      </c>
      <c r="I137" s="21">
        <v>0</v>
      </c>
      <c r="J137" s="21">
        <v>0</v>
      </c>
      <c r="K137" s="21">
        <v>0</v>
      </c>
      <c r="L137" s="20">
        <v>0.62290000000000001</v>
      </c>
      <c r="M137" s="21">
        <v>0</v>
      </c>
      <c r="N137" s="21">
        <v>0</v>
      </c>
      <c r="O137" s="21">
        <v>0</v>
      </c>
      <c r="P137" s="23">
        <v>0</v>
      </c>
      <c r="Q137" s="9"/>
    </row>
    <row r="138" spans="1:17" s="2" customFormat="1">
      <c r="A138" s="38">
        <f t="shared" si="5"/>
        <v>132</v>
      </c>
      <c r="B138" s="12" t="s">
        <v>131</v>
      </c>
      <c r="C138" s="20">
        <f t="shared" si="4"/>
        <v>0.62290000000000001</v>
      </c>
      <c r="D138" s="21">
        <v>0</v>
      </c>
      <c r="E138" s="21">
        <v>0</v>
      </c>
      <c r="F138" s="21">
        <v>0</v>
      </c>
      <c r="G138" s="21">
        <v>0</v>
      </c>
      <c r="H138" s="21">
        <v>0</v>
      </c>
      <c r="I138" s="21">
        <v>0</v>
      </c>
      <c r="J138" s="21">
        <v>0</v>
      </c>
      <c r="K138" s="21">
        <v>0</v>
      </c>
      <c r="L138" s="20">
        <v>0.62290000000000001</v>
      </c>
      <c r="M138" s="21">
        <v>0</v>
      </c>
      <c r="N138" s="21">
        <v>0</v>
      </c>
      <c r="O138" s="21">
        <v>0</v>
      </c>
      <c r="P138" s="23">
        <v>0</v>
      </c>
      <c r="Q138" s="9"/>
    </row>
    <row r="139" spans="1:17" s="2" customFormat="1">
      <c r="A139" s="38">
        <f t="shared" si="5"/>
        <v>133</v>
      </c>
      <c r="B139" s="12" t="s">
        <v>132</v>
      </c>
      <c r="C139" s="20">
        <f t="shared" si="4"/>
        <v>0.62290000000000001</v>
      </c>
      <c r="D139" s="21">
        <v>0</v>
      </c>
      <c r="E139" s="21">
        <v>0</v>
      </c>
      <c r="F139" s="21">
        <v>0</v>
      </c>
      <c r="G139" s="21">
        <v>0</v>
      </c>
      <c r="H139" s="21">
        <v>0</v>
      </c>
      <c r="I139" s="21">
        <v>0</v>
      </c>
      <c r="J139" s="21">
        <v>0</v>
      </c>
      <c r="K139" s="21">
        <v>0</v>
      </c>
      <c r="L139" s="20">
        <v>0.62290000000000001</v>
      </c>
      <c r="M139" s="21">
        <v>0</v>
      </c>
      <c r="N139" s="21">
        <v>0</v>
      </c>
      <c r="O139" s="21">
        <v>0</v>
      </c>
      <c r="P139" s="23">
        <v>0</v>
      </c>
      <c r="Q139" s="9"/>
    </row>
    <row r="140" spans="1:17" s="2" customFormat="1">
      <c r="A140" s="38">
        <f t="shared" si="5"/>
        <v>134</v>
      </c>
      <c r="B140" s="12" t="s">
        <v>133</v>
      </c>
      <c r="C140" s="20">
        <f t="shared" si="4"/>
        <v>3.1172000000000004</v>
      </c>
      <c r="D140" s="20">
        <v>0.7843</v>
      </c>
      <c r="E140" s="21">
        <v>0</v>
      </c>
      <c r="F140" s="21">
        <v>0</v>
      </c>
      <c r="G140" s="20">
        <v>0.18390000000000001</v>
      </c>
      <c r="H140" s="21">
        <v>0</v>
      </c>
      <c r="I140" s="21">
        <v>0</v>
      </c>
      <c r="J140" s="20">
        <v>0.84340000000000004</v>
      </c>
      <c r="K140" s="21">
        <v>0</v>
      </c>
      <c r="L140" s="20">
        <v>0.81489999999999996</v>
      </c>
      <c r="M140" s="20">
        <v>1.9800000000000002E-2</v>
      </c>
      <c r="N140" s="21">
        <v>6.7999999999999996E-3</v>
      </c>
      <c r="O140" s="20">
        <v>2.3199999999999998E-2</v>
      </c>
      <c r="P140" s="22">
        <v>0.44090000000000001</v>
      </c>
      <c r="Q140" s="9"/>
    </row>
    <row r="141" spans="1:17" s="2" customFormat="1">
      <c r="A141" s="38">
        <f t="shared" si="5"/>
        <v>135</v>
      </c>
      <c r="B141" s="12" t="s">
        <v>134</v>
      </c>
      <c r="C141" s="20">
        <f t="shared" si="4"/>
        <v>2.9971999999999994</v>
      </c>
      <c r="D141" s="20">
        <v>0.71609999999999996</v>
      </c>
      <c r="E141" s="21">
        <v>0</v>
      </c>
      <c r="F141" s="21">
        <v>0</v>
      </c>
      <c r="G141" s="20">
        <v>0.1802</v>
      </c>
      <c r="H141" s="21">
        <v>0</v>
      </c>
      <c r="I141" s="21">
        <v>0</v>
      </c>
      <c r="J141" s="21">
        <v>1.0445</v>
      </c>
      <c r="K141" s="21">
        <v>0</v>
      </c>
      <c r="L141" s="21">
        <v>0.4698</v>
      </c>
      <c r="M141" s="21">
        <v>7.0199999999999999E-2</v>
      </c>
      <c r="N141" s="21">
        <v>4.1999999999999997E-3</v>
      </c>
      <c r="O141" s="20">
        <v>1.7100000000000001E-2</v>
      </c>
      <c r="P141" s="22">
        <v>0.49509999999999998</v>
      </c>
      <c r="Q141" s="9"/>
    </row>
    <row r="142" spans="1:17" s="2" customFormat="1">
      <c r="A142" s="38">
        <f t="shared" si="5"/>
        <v>136</v>
      </c>
      <c r="B142" s="12" t="s">
        <v>135</v>
      </c>
      <c r="C142" s="20">
        <f t="shared" si="4"/>
        <v>2.8681999999999999</v>
      </c>
      <c r="D142" s="20">
        <v>0.72419999999999995</v>
      </c>
      <c r="E142" s="21">
        <v>0</v>
      </c>
      <c r="F142" s="21">
        <v>0</v>
      </c>
      <c r="G142" s="20">
        <v>0.19869999999999999</v>
      </c>
      <c r="H142" s="21">
        <v>0</v>
      </c>
      <c r="I142" s="21">
        <v>0</v>
      </c>
      <c r="J142" s="21">
        <v>1.0559000000000001</v>
      </c>
      <c r="K142" s="21">
        <v>0</v>
      </c>
      <c r="L142" s="21">
        <v>0.38850000000000001</v>
      </c>
      <c r="M142" s="21">
        <v>7.0199999999999999E-2</v>
      </c>
      <c r="N142" s="21">
        <v>4.1999999999999997E-3</v>
      </c>
      <c r="O142" s="20">
        <v>1.7100000000000001E-2</v>
      </c>
      <c r="P142" s="22">
        <v>0.40939999999999999</v>
      </c>
      <c r="Q142" s="9"/>
    </row>
    <row r="143" spans="1:17" s="2" customFormat="1">
      <c r="A143" s="38">
        <f t="shared" si="5"/>
        <v>137</v>
      </c>
      <c r="B143" s="12" t="s">
        <v>136</v>
      </c>
      <c r="C143" s="20">
        <f t="shared" si="4"/>
        <v>2.8506999999999998</v>
      </c>
      <c r="D143" s="20">
        <v>0.71309999999999996</v>
      </c>
      <c r="E143" s="21">
        <v>0</v>
      </c>
      <c r="F143" s="21">
        <v>0</v>
      </c>
      <c r="G143" s="20">
        <v>0.19950000000000001</v>
      </c>
      <c r="H143" s="21">
        <v>0</v>
      </c>
      <c r="I143" s="21">
        <v>0</v>
      </c>
      <c r="J143" s="21">
        <v>1.0450999999999999</v>
      </c>
      <c r="K143" s="21">
        <v>0</v>
      </c>
      <c r="L143" s="21">
        <v>0.39019999999999999</v>
      </c>
      <c r="M143" s="21">
        <v>7.0199999999999999E-2</v>
      </c>
      <c r="N143" s="21">
        <v>4.1999999999999997E-3</v>
      </c>
      <c r="O143" s="20">
        <v>1.7100000000000001E-2</v>
      </c>
      <c r="P143" s="22">
        <v>0.4113</v>
      </c>
      <c r="Q143" s="9"/>
    </row>
    <row r="144" spans="1:17" s="2" customFormat="1">
      <c r="A144" s="38">
        <f t="shared" si="5"/>
        <v>138</v>
      </c>
      <c r="B144" s="12" t="s">
        <v>137</v>
      </c>
      <c r="C144" s="20">
        <f t="shared" si="4"/>
        <v>2.8395000000000001</v>
      </c>
      <c r="D144" s="20">
        <v>0.71289999999999998</v>
      </c>
      <c r="E144" s="21">
        <v>0</v>
      </c>
      <c r="F144" s="21">
        <v>0</v>
      </c>
      <c r="G144" s="20">
        <v>0.1976</v>
      </c>
      <c r="H144" s="21">
        <v>0</v>
      </c>
      <c r="I144" s="21">
        <v>0</v>
      </c>
      <c r="J144" s="21">
        <v>1.0438000000000001</v>
      </c>
      <c r="K144" s="21">
        <v>0</v>
      </c>
      <c r="L144" s="21">
        <v>0.38640000000000002</v>
      </c>
      <c r="M144" s="21">
        <v>7.0199999999999999E-2</v>
      </c>
      <c r="N144" s="21">
        <v>4.1999999999999997E-3</v>
      </c>
      <c r="O144" s="20">
        <v>1.7100000000000001E-2</v>
      </c>
      <c r="P144" s="22">
        <v>0.4073</v>
      </c>
      <c r="Q144" s="9"/>
    </row>
    <row r="145" spans="1:17" s="2" customFormat="1">
      <c r="A145" s="38">
        <f t="shared" si="5"/>
        <v>139</v>
      </c>
      <c r="B145" s="12" t="s">
        <v>138</v>
      </c>
      <c r="C145" s="20">
        <f t="shared" si="4"/>
        <v>3.1114000000000002</v>
      </c>
      <c r="D145" s="20">
        <v>0.89429999999999998</v>
      </c>
      <c r="E145" s="21">
        <v>0</v>
      </c>
      <c r="F145" s="21">
        <v>0</v>
      </c>
      <c r="G145" s="20">
        <v>0.18390000000000001</v>
      </c>
      <c r="H145" s="21">
        <v>0</v>
      </c>
      <c r="I145" s="21">
        <v>0</v>
      </c>
      <c r="J145" s="20">
        <v>0.98640000000000005</v>
      </c>
      <c r="K145" s="21">
        <v>0</v>
      </c>
      <c r="L145" s="20">
        <v>0.47560000000000002</v>
      </c>
      <c r="M145" s="20">
        <v>0.1003</v>
      </c>
      <c r="N145" s="21">
        <v>6.7999999999999996E-3</v>
      </c>
      <c r="O145" s="20">
        <v>2.3199999999999998E-2</v>
      </c>
      <c r="P145" s="22">
        <v>0.44090000000000001</v>
      </c>
      <c r="Q145" s="9"/>
    </row>
    <row r="146" spans="1:17" s="2" customFormat="1">
      <c r="A146" s="38">
        <f t="shared" si="5"/>
        <v>140</v>
      </c>
      <c r="B146" s="12" t="s">
        <v>139</v>
      </c>
      <c r="C146" s="20">
        <f t="shared" si="4"/>
        <v>3.2028999999999996</v>
      </c>
      <c r="D146" s="20">
        <v>0.88339999999999996</v>
      </c>
      <c r="E146" s="21">
        <v>0</v>
      </c>
      <c r="F146" s="21">
        <v>0</v>
      </c>
      <c r="G146" s="20">
        <v>0.20630000000000001</v>
      </c>
      <c r="H146" s="21">
        <v>0</v>
      </c>
      <c r="I146" s="21">
        <v>0</v>
      </c>
      <c r="J146" s="21">
        <v>1.0845</v>
      </c>
      <c r="K146" s="21">
        <v>0</v>
      </c>
      <c r="L146" s="21">
        <v>0.5353</v>
      </c>
      <c r="M146" s="21">
        <v>3.5499999999999997E-2</v>
      </c>
      <c r="N146" s="21">
        <v>7.4000000000000003E-3</v>
      </c>
      <c r="O146" s="21">
        <v>2.5399999999999999E-2</v>
      </c>
      <c r="P146" s="22">
        <v>0.42509999999999998</v>
      </c>
      <c r="Q146" s="9"/>
    </row>
    <row r="147" spans="1:17" s="2" customFormat="1">
      <c r="A147" s="38">
        <f t="shared" si="5"/>
        <v>141</v>
      </c>
      <c r="B147" s="12" t="s">
        <v>140</v>
      </c>
      <c r="C147" s="20">
        <f t="shared" si="4"/>
        <v>3.1842999999999995</v>
      </c>
      <c r="D147" s="20">
        <v>1.0464</v>
      </c>
      <c r="E147" s="21">
        <v>0</v>
      </c>
      <c r="F147" s="21">
        <v>0</v>
      </c>
      <c r="G147" s="20">
        <v>0.1777</v>
      </c>
      <c r="H147" s="21">
        <v>0</v>
      </c>
      <c r="I147" s="21">
        <v>0</v>
      </c>
      <c r="J147" s="21">
        <v>1.1689000000000001</v>
      </c>
      <c r="K147" s="21">
        <v>0</v>
      </c>
      <c r="L147" s="21">
        <v>0.1353</v>
      </c>
      <c r="M147" s="21">
        <f>0.14/2</f>
        <v>7.0000000000000007E-2</v>
      </c>
      <c r="N147" s="21">
        <v>0</v>
      </c>
      <c r="O147" s="21">
        <v>0</v>
      </c>
      <c r="P147" s="23">
        <v>0.58599999999999997</v>
      </c>
      <c r="Q147" s="9"/>
    </row>
    <row r="148" spans="1:17" s="2" customFormat="1">
      <c r="A148" s="38">
        <f t="shared" si="5"/>
        <v>142</v>
      </c>
      <c r="B148" s="12" t="s">
        <v>141</v>
      </c>
      <c r="C148" s="21">
        <f t="shared" si="4"/>
        <v>3.0127299999999999</v>
      </c>
      <c r="D148" s="21">
        <v>0.68442999999999998</v>
      </c>
      <c r="E148" s="21">
        <v>0</v>
      </c>
      <c r="F148" s="21">
        <v>0</v>
      </c>
      <c r="G148" s="20">
        <v>0.19209999999999999</v>
      </c>
      <c r="H148" s="21">
        <v>0</v>
      </c>
      <c r="I148" s="21">
        <v>0</v>
      </c>
      <c r="J148" s="21">
        <v>0.86280000000000001</v>
      </c>
      <c r="K148" s="21">
        <v>0</v>
      </c>
      <c r="L148" s="21">
        <v>1.0706</v>
      </c>
      <c r="M148" s="21">
        <v>3.5000000000000001E-3</v>
      </c>
      <c r="N148" s="21">
        <v>1.1000000000000001E-3</v>
      </c>
      <c r="O148" s="21">
        <v>2.0000000000000001E-4</v>
      </c>
      <c r="P148" s="23">
        <v>0.19800000000000001</v>
      </c>
      <c r="Q148" s="9"/>
    </row>
    <row r="149" spans="1:17" s="2" customFormat="1">
      <c r="A149" s="38">
        <f t="shared" si="5"/>
        <v>143</v>
      </c>
      <c r="B149" s="12" t="s">
        <v>142</v>
      </c>
      <c r="C149" s="20">
        <f t="shared" si="4"/>
        <v>3.0882000000000001</v>
      </c>
      <c r="D149" s="20">
        <v>0.68430000000000002</v>
      </c>
      <c r="E149" s="21">
        <v>0</v>
      </c>
      <c r="F149" s="21">
        <v>0</v>
      </c>
      <c r="G149" s="20">
        <v>0.19420000000000001</v>
      </c>
      <c r="H149" s="21">
        <v>0</v>
      </c>
      <c r="I149" s="21">
        <v>0</v>
      </c>
      <c r="J149" s="20">
        <v>0.9234</v>
      </c>
      <c r="K149" s="21">
        <v>0</v>
      </c>
      <c r="L149" s="20">
        <v>0.94020000000000004</v>
      </c>
      <c r="M149" s="20">
        <v>5.8900000000000001E-2</v>
      </c>
      <c r="N149" s="21">
        <v>1.1000000000000001E-3</v>
      </c>
      <c r="O149" s="21">
        <v>2.0000000000000001E-4</v>
      </c>
      <c r="P149" s="22">
        <v>0.28589999999999999</v>
      </c>
      <c r="Q149" s="9"/>
    </row>
    <row r="150" spans="1:17" s="2" customFormat="1">
      <c r="A150" s="38">
        <f t="shared" si="5"/>
        <v>144</v>
      </c>
      <c r="B150" s="12" t="s">
        <v>143</v>
      </c>
      <c r="C150" s="20">
        <f t="shared" si="4"/>
        <v>3.1816999999999998</v>
      </c>
      <c r="D150" s="20">
        <v>0.76129999999999998</v>
      </c>
      <c r="E150" s="21">
        <v>0</v>
      </c>
      <c r="F150" s="21">
        <v>0</v>
      </c>
      <c r="G150" s="20">
        <v>0.20069999999999999</v>
      </c>
      <c r="H150" s="21">
        <v>0</v>
      </c>
      <c r="I150" s="21">
        <v>0</v>
      </c>
      <c r="J150" s="21">
        <v>0.94450000000000001</v>
      </c>
      <c r="K150" s="21">
        <v>0</v>
      </c>
      <c r="L150" s="21">
        <v>0.84440000000000004</v>
      </c>
      <c r="M150" s="21">
        <v>2.5000000000000001E-3</v>
      </c>
      <c r="N150" s="21">
        <v>1.1000000000000001E-3</v>
      </c>
      <c r="O150" s="21">
        <v>2.0000000000000001E-4</v>
      </c>
      <c r="P150" s="23">
        <v>0.42699999999999999</v>
      </c>
      <c r="Q150" s="9"/>
    </row>
    <row r="151" spans="1:17" s="2" customFormat="1">
      <c r="A151" s="38">
        <f t="shared" si="5"/>
        <v>145</v>
      </c>
      <c r="B151" s="12" t="s">
        <v>144</v>
      </c>
      <c r="C151" s="20">
        <f t="shared" si="4"/>
        <v>5.1804000000000006</v>
      </c>
      <c r="D151" s="20">
        <v>1.2821</v>
      </c>
      <c r="E151" s="20">
        <v>0.82210000000000005</v>
      </c>
      <c r="F151" s="21">
        <v>0</v>
      </c>
      <c r="G151" s="20">
        <v>0.29559999999999997</v>
      </c>
      <c r="H151" s="21">
        <v>0</v>
      </c>
      <c r="I151" s="21">
        <v>0</v>
      </c>
      <c r="J151" s="20">
        <v>1.5212000000000001</v>
      </c>
      <c r="K151" s="21">
        <v>0</v>
      </c>
      <c r="L151" s="21">
        <v>0.31440000000000001</v>
      </c>
      <c r="M151" s="20">
        <v>5.8500000000000003E-2</v>
      </c>
      <c r="N151" s="21">
        <v>5.1999999999999998E-3</v>
      </c>
      <c r="O151" s="20">
        <v>1.8700000000000001E-2</v>
      </c>
      <c r="P151" s="22">
        <v>0.86260000000000003</v>
      </c>
      <c r="Q151" s="9"/>
    </row>
    <row r="152" spans="1:17" s="2" customFormat="1">
      <c r="A152" s="38">
        <f t="shared" si="5"/>
        <v>146</v>
      </c>
      <c r="B152" s="12" t="s">
        <v>145</v>
      </c>
      <c r="C152" s="20">
        <f t="shared" si="4"/>
        <v>3.1675000000000004</v>
      </c>
      <c r="D152" s="20">
        <v>0.79430000000000001</v>
      </c>
      <c r="E152" s="21">
        <v>0</v>
      </c>
      <c r="F152" s="21">
        <v>0</v>
      </c>
      <c r="G152" s="20">
        <v>0.27160000000000001</v>
      </c>
      <c r="H152" s="21">
        <v>0</v>
      </c>
      <c r="I152" s="21">
        <v>0</v>
      </c>
      <c r="J152" s="20">
        <v>0.98340000000000005</v>
      </c>
      <c r="K152" s="21">
        <v>0</v>
      </c>
      <c r="L152" s="20">
        <v>0.56640000000000001</v>
      </c>
      <c r="M152" s="20">
        <v>5.04E-2</v>
      </c>
      <c r="N152" s="21">
        <v>6.7999999999999996E-3</v>
      </c>
      <c r="O152" s="20">
        <v>2.3199999999999998E-2</v>
      </c>
      <c r="P152" s="22">
        <v>0.47139999999999999</v>
      </c>
      <c r="Q152" s="9"/>
    </row>
    <row r="153" spans="1:17" s="2" customFormat="1">
      <c r="A153" s="38">
        <f t="shared" si="5"/>
        <v>147</v>
      </c>
      <c r="B153" s="12" t="s">
        <v>146</v>
      </c>
      <c r="C153" s="20">
        <f t="shared" si="4"/>
        <v>3.0737000000000005</v>
      </c>
      <c r="D153" s="20">
        <v>0.67979999999999996</v>
      </c>
      <c r="E153" s="21">
        <v>0</v>
      </c>
      <c r="F153" s="21">
        <v>0</v>
      </c>
      <c r="G153" s="20">
        <v>0.21909999999999999</v>
      </c>
      <c r="H153" s="21">
        <v>0</v>
      </c>
      <c r="I153" s="21">
        <v>0</v>
      </c>
      <c r="J153" s="20">
        <v>0.8841</v>
      </c>
      <c r="K153" s="21">
        <v>0</v>
      </c>
      <c r="L153" s="20">
        <v>0.83550000000000002</v>
      </c>
      <c r="M153" s="20">
        <v>2.2000000000000001E-3</v>
      </c>
      <c r="N153" s="21">
        <v>1.1000000000000001E-3</v>
      </c>
      <c r="O153" s="21">
        <v>2.0000000000000001E-4</v>
      </c>
      <c r="P153" s="22">
        <v>0.45169999999999999</v>
      </c>
      <c r="Q153" s="9"/>
    </row>
    <row r="154" spans="1:17" s="2" customFormat="1">
      <c r="A154" s="38">
        <f t="shared" si="5"/>
        <v>148</v>
      </c>
      <c r="B154" s="12" t="s">
        <v>147</v>
      </c>
      <c r="C154" s="20">
        <f t="shared" si="4"/>
        <v>3.0192000000000001</v>
      </c>
      <c r="D154" s="20">
        <v>0.60109999999999997</v>
      </c>
      <c r="E154" s="21">
        <v>0</v>
      </c>
      <c r="F154" s="21">
        <v>0</v>
      </c>
      <c r="G154" s="20">
        <v>0.22459999999999999</v>
      </c>
      <c r="H154" s="21">
        <v>0</v>
      </c>
      <c r="I154" s="21">
        <v>0</v>
      </c>
      <c r="J154" s="20">
        <v>0.81340000000000001</v>
      </c>
      <c r="K154" s="21">
        <v>0</v>
      </c>
      <c r="L154" s="20">
        <v>0.79169999999999996</v>
      </c>
      <c r="M154" s="20">
        <v>2.3E-3</v>
      </c>
      <c r="N154" s="21">
        <v>1.1000000000000001E-3</v>
      </c>
      <c r="O154" s="21">
        <v>2.0000000000000001E-4</v>
      </c>
      <c r="P154" s="22">
        <v>0.58479999999999999</v>
      </c>
      <c r="Q154" s="9"/>
    </row>
    <row r="155" spans="1:17" s="2" customFormat="1">
      <c r="A155" s="38">
        <f t="shared" si="5"/>
        <v>149</v>
      </c>
      <c r="B155" s="12" t="s">
        <v>148</v>
      </c>
      <c r="C155" s="20">
        <f t="shared" si="4"/>
        <v>3.1446000000000001</v>
      </c>
      <c r="D155" s="20">
        <v>0.82140000000000002</v>
      </c>
      <c r="E155" s="21">
        <v>0</v>
      </c>
      <c r="F155" s="21">
        <v>0</v>
      </c>
      <c r="G155" s="20">
        <v>0.20849999999999999</v>
      </c>
      <c r="H155" s="21">
        <v>0</v>
      </c>
      <c r="I155" s="21">
        <v>0</v>
      </c>
      <c r="J155" s="20">
        <v>0.98470000000000002</v>
      </c>
      <c r="K155" s="21">
        <v>0</v>
      </c>
      <c r="L155" s="20">
        <v>0.72109999999999996</v>
      </c>
      <c r="M155" s="20">
        <v>3.2000000000000002E-3</v>
      </c>
      <c r="N155" s="21">
        <v>1.1000000000000001E-3</v>
      </c>
      <c r="O155" s="21">
        <v>2.0000000000000001E-4</v>
      </c>
      <c r="P155" s="22">
        <v>0.40439999999999998</v>
      </c>
      <c r="Q155" s="9"/>
    </row>
    <row r="156" spans="1:17" s="2" customFormat="1">
      <c r="A156" s="38">
        <f t="shared" si="5"/>
        <v>150</v>
      </c>
      <c r="B156" s="12" t="s">
        <v>149</v>
      </c>
      <c r="C156" s="20">
        <f t="shared" si="4"/>
        <v>0.75109999999999999</v>
      </c>
      <c r="D156" s="21">
        <v>0</v>
      </c>
      <c r="E156" s="21">
        <v>0</v>
      </c>
      <c r="F156" s="21">
        <v>0</v>
      </c>
      <c r="G156" s="21">
        <v>0</v>
      </c>
      <c r="H156" s="21">
        <v>0</v>
      </c>
      <c r="I156" s="21">
        <v>0</v>
      </c>
      <c r="J156" s="21">
        <v>0</v>
      </c>
      <c r="K156" s="21">
        <v>0</v>
      </c>
      <c r="L156" s="20">
        <v>0.75109999999999999</v>
      </c>
      <c r="M156" s="21">
        <v>0</v>
      </c>
      <c r="N156" s="21">
        <v>0</v>
      </c>
      <c r="O156" s="21">
        <v>0</v>
      </c>
      <c r="P156" s="23">
        <v>0</v>
      </c>
      <c r="Q156" s="9"/>
    </row>
    <row r="157" spans="1:17" s="2" customFormat="1">
      <c r="A157" s="38">
        <f t="shared" si="5"/>
        <v>151</v>
      </c>
      <c r="B157" s="12" t="s">
        <v>150</v>
      </c>
      <c r="C157" s="20">
        <f t="shared" si="4"/>
        <v>3.2388000000000003</v>
      </c>
      <c r="D157" s="20">
        <v>0.98340000000000005</v>
      </c>
      <c r="E157" s="21">
        <v>0</v>
      </c>
      <c r="F157" s="21">
        <v>0</v>
      </c>
      <c r="G157" s="20">
        <v>0.20630000000000001</v>
      </c>
      <c r="H157" s="21">
        <v>0</v>
      </c>
      <c r="I157" s="21">
        <v>0</v>
      </c>
      <c r="J157" s="21">
        <v>1.1845000000000001</v>
      </c>
      <c r="K157" s="21">
        <v>0</v>
      </c>
      <c r="L157" s="21">
        <v>0.43709999999999999</v>
      </c>
      <c r="M157" s="21">
        <v>1.1000000000000001E-3</v>
      </c>
      <c r="N157" s="21">
        <v>1.1000000000000001E-3</v>
      </c>
      <c r="O157" s="21">
        <v>2.0000000000000001E-4</v>
      </c>
      <c r="P157" s="22">
        <v>0.42509999999999998</v>
      </c>
      <c r="Q157" s="9"/>
    </row>
    <row r="158" spans="1:17" s="2" customFormat="1">
      <c r="A158" s="38">
        <f t="shared" si="5"/>
        <v>152</v>
      </c>
      <c r="B158" s="12" t="s">
        <v>151</v>
      </c>
      <c r="C158" s="20">
        <f t="shared" si="4"/>
        <v>3.0282999999999998</v>
      </c>
      <c r="D158" s="20">
        <v>0.86150000000000004</v>
      </c>
      <c r="E158" s="21">
        <v>0</v>
      </c>
      <c r="F158" s="21">
        <v>0</v>
      </c>
      <c r="G158" s="21">
        <v>0.23569999999999999</v>
      </c>
      <c r="H158" s="21">
        <v>0</v>
      </c>
      <c r="I158" s="21">
        <v>0</v>
      </c>
      <c r="J158" s="20">
        <v>0.9788</v>
      </c>
      <c r="K158" s="21">
        <v>0</v>
      </c>
      <c r="L158" s="21">
        <v>0.55930000000000002</v>
      </c>
      <c r="M158" s="21">
        <v>3.0999999999999999E-3</v>
      </c>
      <c r="N158" s="21">
        <v>1.1000000000000001E-3</v>
      </c>
      <c r="O158" s="21">
        <v>2.0000000000000001E-4</v>
      </c>
      <c r="P158" s="22">
        <v>0.3886</v>
      </c>
      <c r="Q158" s="9"/>
    </row>
    <row r="159" spans="1:17" s="2" customFormat="1">
      <c r="A159" s="38">
        <f t="shared" si="5"/>
        <v>153</v>
      </c>
      <c r="B159" s="12" t="s">
        <v>152</v>
      </c>
      <c r="C159" s="20">
        <f t="shared" si="4"/>
        <v>3.0268000000000006</v>
      </c>
      <c r="D159" s="20">
        <v>0.87109999999999999</v>
      </c>
      <c r="E159" s="21">
        <v>0</v>
      </c>
      <c r="F159" s="21">
        <v>0</v>
      </c>
      <c r="G159" s="20">
        <v>0.2336</v>
      </c>
      <c r="H159" s="21">
        <v>0</v>
      </c>
      <c r="I159" s="21">
        <v>0</v>
      </c>
      <c r="J159" s="20">
        <v>0.97760000000000002</v>
      </c>
      <c r="K159" s="21">
        <v>0</v>
      </c>
      <c r="L159" s="20">
        <v>0.56130000000000002</v>
      </c>
      <c r="M159" s="21">
        <v>3.0000000000000001E-3</v>
      </c>
      <c r="N159" s="21">
        <v>1.1000000000000001E-3</v>
      </c>
      <c r="O159" s="21">
        <v>2.0000000000000001E-4</v>
      </c>
      <c r="P159" s="22">
        <v>0.37890000000000001</v>
      </c>
      <c r="Q159" s="9"/>
    </row>
    <row r="160" spans="1:17" s="2" customFormat="1">
      <c r="A160" s="38">
        <f t="shared" si="5"/>
        <v>154</v>
      </c>
      <c r="B160" s="12" t="s">
        <v>153</v>
      </c>
      <c r="C160" s="21">
        <f t="shared" si="4"/>
        <v>5.1180000000000012</v>
      </c>
      <c r="D160" s="20">
        <v>1.2821</v>
      </c>
      <c r="E160" s="20">
        <v>0.82210000000000005</v>
      </c>
      <c r="F160" s="21">
        <v>0</v>
      </c>
      <c r="G160" s="20">
        <v>0.30309999999999998</v>
      </c>
      <c r="H160" s="21">
        <v>0</v>
      </c>
      <c r="I160" s="21">
        <v>0</v>
      </c>
      <c r="J160" s="20">
        <v>1.5212000000000001</v>
      </c>
      <c r="K160" s="21">
        <v>0</v>
      </c>
      <c r="L160" s="21">
        <v>0.33040000000000003</v>
      </c>
      <c r="M160" s="20">
        <v>4.9099999999999998E-2</v>
      </c>
      <c r="N160" s="21">
        <v>5.1999999999999998E-3</v>
      </c>
      <c r="O160" s="20">
        <v>1.8700000000000001E-2</v>
      </c>
      <c r="P160" s="22">
        <v>0.78610000000000002</v>
      </c>
      <c r="Q160" s="9"/>
    </row>
    <row r="161" spans="1:17" s="2" customFormat="1">
      <c r="A161" s="38">
        <f t="shared" si="5"/>
        <v>155</v>
      </c>
      <c r="B161" s="12" t="s">
        <v>154</v>
      </c>
      <c r="C161" s="20">
        <f t="shared" si="4"/>
        <v>3.1381999999999999</v>
      </c>
      <c r="D161" s="20">
        <v>0.85340000000000005</v>
      </c>
      <c r="E161" s="21">
        <v>0</v>
      </c>
      <c r="F161" s="21">
        <v>0</v>
      </c>
      <c r="G161" s="20">
        <v>0.22220000000000001</v>
      </c>
      <c r="H161" s="21">
        <v>0</v>
      </c>
      <c r="I161" s="21">
        <v>0</v>
      </c>
      <c r="J161" s="21">
        <v>0.97450000000000003</v>
      </c>
      <c r="K161" s="21">
        <v>0</v>
      </c>
      <c r="L161" s="20">
        <v>0.60850000000000004</v>
      </c>
      <c r="M161" s="20">
        <v>8.9300000000000004E-2</v>
      </c>
      <c r="N161" s="21">
        <v>5.1999999999999998E-3</v>
      </c>
      <c r="O161" s="20">
        <v>1.8700000000000001E-2</v>
      </c>
      <c r="P161" s="23">
        <v>0.3664</v>
      </c>
      <c r="Q161" s="9"/>
    </row>
    <row r="162" spans="1:17" s="2" customFormat="1">
      <c r="A162" s="38">
        <f t="shared" si="5"/>
        <v>156</v>
      </c>
      <c r="B162" s="12" t="s">
        <v>155</v>
      </c>
      <c r="C162" s="20">
        <f t="shared" si="4"/>
        <v>3.0314499999999995</v>
      </c>
      <c r="D162" s="20">
        <v>0.70440000000000003</v>
      </c>
      <c r="E162" s="21">
        <v>0</v>
      </c>
      <c r="F162" s="21">
        <v>0</v>
      </c>
      <c r="G162" s="20">
        <v>0.2437</v>
      </c>
      <c r="H162" s="21">
        <v>0</v>
      </c>
      <c r="I162" s="21">
        <v>0</v>
      </c>
      <c r="J162" s="21">
        <v>0.74439999999999995</v>
      </c>
      <c r="K162" s="21">
        <v>0</v>
      </c>
      <c r="L162" s="21">
        <f>1.4115/2</f>
        <v>0.70574999999999999</v>
      </c>
      <c r="M162" s="20">
        <v>0.1069</v>
      </c>
      <c r="N162" s="21">
        <v>5.1999999999999998E-3</v>
      </c>
      <c r="O162" s="20">
        <v>1.8700000000000001E-2</v>
      </c>
      <c r="P162" s="23">
        <v>0.50239999999999996</v>
      </c>
      <c r="Q162" s="9"/>
    </row>
    <row r="163" spans="1:17" s="2" customFormat="1">
      <c r="A163" s="38">
        <f t="shared" si="5"/>
        <v>157</v>
      </c>
      <c r="B163" s="12" t="s">
        <v>156</v>
      </c>
      <c r="C163" s="20">
        <f t="shared" si="4"/>
        <v>3.1940499999999998</v>
      </c>
      <c r="D163" s="20">
        <v>0.73150000000000004</v>
      </c>
      <c r="E163" s="21">
        <v>0</v>
      </c>
      <c r="F163" s="21">
        <v>0</v>
      </c>
      <c r="G163" s="20">
        <v>0.2681</v>
      </c>
      <c r="H163" s="21">
        <v>0</v>
      </c>
      <c r="I163" s="21">
        <v>0</v>
      </c>
      <c r="J163" s="21">
        <v>0.87360000000000004</v>
      </c>
      <c r="K163" s="21">
        <v>0</v>
      </c>
      <c r="L163" s="21">
        <f>1.3021/2</f>
        <v>0.65105000000000002</v>
      </c>
      <c r="M163" s="21">
        <v>0.114</v>
      </c>
      <c r="N163" s="21">
        <v>5.1999999999999998E-3</v>
      </c>
      <c r="O163" s="20">
        <v>1.8700000000000001E-2</v>
      </c>
      <c r="P163" s="22">
        <v>0.53190000000000004</v>
      </c>
      <c r="Q163" s="9"/>
    </row>
    <row r="164" spans="1:17" s="2" customFormat="1">
      <c r="A164" s="38">
        <f t="shared" si="5"/>
        <v>158</v>
      </c>
      <c r="B164" s="12" t="s">
        <v>157</v>
      </c>
      <c r="C164" s="20">
        <f t="shared" si="4"/>
        <v>3.0391399999999993</v>
      </c>
      <c r="D164" s="20">
        <v>0.76439999999999997</v>
      </c>
      <c r="E164" s="21">
        <v>0</v>
      </c>
      <c r="F164" s="21">
        <v>0</v>
      </c>
      <c r="G164" s="20">
        <v>0.24579999999999999</v>
      </c>
      <c r="H164" s="21">
        <v>0</v>
      </c>
      <c r="I164" s="21">
        <v>0</v>
      </c>
      <c r="J164" s="21">
        <v>0.89644000000000001</v>
      </c>
      <c r="K164" s="21">
        <v>0</v>
      </c>
      <c r="L164" s="21">
        <f>1.4883/3</f>
        <v>0.49609999999999999</v>
      </c>
      <c r="M164" s="20">
        <v>0.10580000000000001</v>
      </c>
      <c r="N164" s="21">
        <v>5.1999999999999998E-3</v>
      </c>
      <c r="O164" s="20">
        <v>1.8700000000000001E-2</v>
      </c>
      <c r="P164" s="22">
        <v>0.50670000000000004</v>
      </c>
      <c r="Q164" s="9"/>
    </row>
    <row r="165" spans="1:17" s="2" customFormat="1">
      <c r="A165" s="38">
        <f t="shared" si="5"/>
        <v>159</v>
      </c>
      <c r="B165" s="12" t="s">
        <v>158</v>
      </c>
      <c r="C165" s="20">
        <f t="shared" si="4"/>
        <v>2.9788999999999994</v>
      </c>
      <c r="D165" s="20">
        <v>0.67720000000000002</v>
      </c>
      <c r="E165" s="21">
        <v>0</v>
      </c>
      <c r="F165" s="21">
        <v>0</v>
      </c>
      <c r="G165" s="20">
        <v>0.27339999999999998</v>
      </c>
      <c r="H165" s="21">
        <v>0</v>
      </c>
      <c r="I165" s="21">
        <v>0</v>
      </c>
      <c r="J165" s="21">
        <v>0.78590000000000004</v>
      </c>
      <c r="K165" s="21">
        <v>0</v>
      </c>
      <c r="L165" s="21">
        <f>1.8711/3.5</f>
        <v>0.53459999999999996</v>
      </c>
      <c r="M165" s="20">
        <v>0.1205</v>
      </c>
      <c r="N165" s="21">
        <v>5.1999999999999998E-3</v>
      </c>
      <c r="O165" s="20">
        <v>1.8700000000000001E-2</v>
      </c>
      <c r="P165" s="22">
        <v>0.56340000000000001</v>
      </c>
      <c r="Q165" s="9"/>
    </row>
    <row r="166" spans="1:17" s="2" customFormat="1">
      <c r="A166" s="38">
        <f t="shared" si="5"/>
        <v>160</v>
      </c>
      <c r="B166" s="12" t="s">
        <v>159</v>
      </c>
      <c r="C166" s="20">
        <f t="shared" si="4"/>
        <v>2.8411000000000004</v>
      </c>
      <c r="D166" s="20">
        <v>0.79259999999999997</v>
      </c>
      <c r="E166" s="21">
        <v>0</v>
      </c>
      <c r="F166" s="21">
        <v>0</v>
      </c>
      <c r="G166" s="20">
        <v>0.22720000000000001</v>
      </c>
      <c r="H166" s="21">
        <v>0</v>
      </c>
      <c r="I166" s="21">
        <v>0</v>
      </c>
      <c r="J166" s="20">
        <v>0.96679999999999999</v>
      </c>
      <c r="K166" s="21">
        <v>0</v>
      </c>
      <c r="L166" s="20">
        <v>0.37609999999999999</v>
      </c>
      <c r="M166" s="21">
        <v>6.8400000000000002E-2</v>
      </c>
      <c r="N166" s="21">
        <v>6.7999999999999996E-3</v>
      </c>
      <c r="O166" s="20">
        <v>2.3199999999999998E-2</v>
      </c>
      <c r="P166" s="23">
        <v>0.38</v>
      </c>
      <c r="Q166" s="9"/>
    </row>
    <row r="167" spans="1:17" s="2" customFormat="1">
      <c r="A167" s="38">
        <f t="shared" si="5"/>
        <v>161</v>
      </c>
      <c r="B167" s="12" t="s">
        <v>160</v>
      </c>
      <c r="C167" s="20">
        <f t="shared" si="4"/>
        <v>2.9165000000000005</v>
      </c>
      <c r="D167" s="20">
        <v>0.76119999999999999</v>
      </c>
      <c r="E167" s="21">
        <v>0</v>
      </c>
      <c r="F167" s="21">
        <v>0</v>
      </c>
      <c r="G167" s="20">
        <v>0.22009999999999999</v>
      </c>
      <c r="H167" s="21">
        <v>0</v>
      </c>
      <c r="I167" s="21">
        <v>0</v>
      </c>
      <c r="J167" s="20">
        <v>0.92549999999999999</v>
      </c>
      <c r="K167" s="21">
        <v>0</v>
      </c>
      <c r="L167" s="21">
        <v>0.53700000000000003</v>
      </c>
      <c r="M167" s="21">
        <v>6.7199999999999996E-2</v>
      </c>
      <c r="N167" s="21">
        <v>6.7999999999999996E-3</v>
      </c>
      <c r="O167" s="20">
        <v>2.3199999999999998E-2</v>
      </c>
      <c r="P167" s="22">
        <v>0.3755</v>
      </c>
      <c r="Q167" s="9"/>
    </row>
    <row r="168" spans="1:17" s="2" customFormat="1">
      <c r="A168" s="38">
        <f t="shared" si="5"/>
        <v>162</v>
      </c>
      <c r="B168" s="12" t="s">
        <v>161</v>
      </c>
      <c r="C168" s="20">
        <f t="shared" si="4"/>
        <v>0.86909999999999998</v>
      </c>
      <c r="D168" s="21">
        <v>0</v>
      </c>
      <c r="E168" s="21">
        <v>0</v>
      </c>
      <c r="F168" s="21">
        <v>0</v>
      </c>
      <c r="G168" s="21">
        <v>0</v>
      </c>
      <c r="H168" s="21">
        <v>0</v>
      </c>
      <c r="I168" s="21">
        <v>0</v>
      </c>
      <c r="J168" s="21">
        <v>0</v>
      </c>
      <c r="K168" s="21">
        <v>0</v>
      </c>
      <c r="L168" s="20">
        <v>0.86909999999999998</v>
      </c>
      <c r="M168" s="21">
        <v>0</v>
      </c>
      <c r="N168" s="21">
        <v>0</v>
      </c>
      <c r="O168" s="21">
        <v>0</v>
      </c>
      <c r="P168" s="23">
        <v>0</v>
      </c>
      <c r="Q168" s="9"/>
    </row>
    <row r="169" spans="1:17" s="2" customFormat="1">
      <c r="A169" s="38">
        <f t="shared" si="5"/>
        <v>163</v>
      </c>
      <c r="B169" s="12" t="s">
        <v>162</v>
      </c>
      <c r="C169" s="20">
        <f t="shared" si="4"/>
        <v>0.48870000000000002</v>
      </c>
      <c r="D169" s="21">
        <v>0</v>
      </c>
      <c r="E169" s="21">
        <v>0</v>
      </c>
      <c r="F169" s="21">
        <v>0</v>
      </c>
      <c r="G169" s="20">
        <v>0.22559999999999999</v>
      </c>
      <c r="H169" s="21">
        <v>0</v>
      </c>
      <c r="I169" s="21">
        <v>0</v>
      </c>
      <c r="J169" s="21">
        <v>0</v>
      </c>
      <c r="K169" s="21">
        <v>0</v>
      </c>
      <c r="L169" s="21">
        <v>0</v>
      </c>
      <c r="M169" s="21">
        <v>0</v>
      </c>
      <c r="N169" s="21">
        <v>0</v>
      </c>
      <c r="O169" s="21">
        <v>0</v>
      </c>
      <c r="P169" s="23">
        <v>0.2631</v>
      </c>
      <c r="Q169" s="9"/>
    </row>
    <row r="170" spans="1:17" s="2" customFormat="1">
      <c r="A170" s="38">
        <f t="shared" si="5"/>
        <v>164</v>
      </c>
      <c r="B170" s="12" t="s">
        <v>163</v>
      </c>
      <c r="C170" s="20">
        <f t="shared" si="4"/>
        <v>1.6501000000000001</v>
      </c>
      <c r="D170" s="21">
        <v>0.66200000000000003</v>
      </c>
      <c r="E170" s="21">
        <v>0</v>
      </c>
      <c r="F170" s="21">
        <v>0</v>
      </c>
      <c r="G170" s="20">
        <v>0.30890000000000001</v>
      </c>
      <c r="H170" s="21">
        <v>0</v>
      </c>
      <c r="I170" s="21">
        <v>0</v>
      </c>
      <c r="J170" s="21">
        <v>0</v>
      </c>
      <c r="K170" s="21">
        <v>0</v>
      </c>
      <c r="L170" s="21">
        <v>0</v>
      </c>
      <c r="M170" s="21">
        <v>0</v>
      </c>
      <c r="N170" s="21">
        <v>0</v>
      </c>
      <c r="O170" s="21">
        <v>0</v>
      </c>
      <c r="P170" s="22">
        <v>0.67920000000000003</v>
      </c>
      <c r="Q170" s="9"/>
    </row>
    <row r="171" spans="1:17" s="2" customFormat="1">
      <c r="A171" s="38">
        <f t="shared" si="5"/>
        <v>165</v>
      </c>
      <c r="B171" s="12" t="s">
        <v>164</v>
      </c>
      <c r="C171" s="20">
        <f t="shared" si="4"/>
        <v>2.8636999999999997</v>
      </c>
      <c r="D171" s="20">
        <v>0.81320000000000003</v>
      </c>
      <c r="E171" s="21">
        <v>0</v>
      </c>
      <c r="F171" s="21">
        <v>0</v>
      </c>
      <c r="G171" s="20">
        <v>0.2084</v>
      </c>
      <c r="H171" s="21">
        <v>0</v>
      </c>
      <c r="I171" s="21">
        <v>0</v>
      </c>
      <c r="J171" s="20">
        <v>0.96709999999999996</v>
      </c>
      <c r="K171" s="21">
        <v>0</v>
      </c>
      <c r="L171" s="21">
        <f>0.704/2</f>
        <v>0.35199999999999998</v>
      </c>
      <c r="M171" s="21">
        <v>4.1000000000000002E-2</v>
      </c>
      <c r="N171" s="21">
        <v>5.1999999999999998E-3</v>
      </c>
      <c r="O171" s="20">
        <v>1.8700000000000001E-2</v>
      </c>
      <c r="P171" s="23">
        <v>0.45810000000000001</v>
      </c>
      <c r="Q171" s="9"/>
    </row>
    <row r="172" spans="1:17" s="2" customFormat="1">
      <c r="A172" s="38">
        <f t="shared" si="5"/>
        <v>166</v>
      </c>
      <c r="B172" s="12" t="s">
        <v>165</v>
      </c>
      <c r="C172" s="21">
        <f t="shared" si="4"/>
        <v>3.13571</v>
      </c>
      <c r="D172" s="21">
        <v>0.96931</v>
      </c>
      <c r="E172" s="21">
        <v>0</v>
      </c>
      <c r="F172" s="21">
        <v>0</v>
      </c>
      <c r="G172" s="20">
        <v>0.2198</v>
      </c>
      <c r="H172" s="21">
        <v>0</v>
      </c>
      <c r="I172" s="21">
        <v>0</v>
      </c>
      <c r="J172" s="21">
        <v>1.0446</v>
      </c>
      <c r="K172" s="21">
        <v>0</v>
      </c>
      <c r="L172" s="21">
        <f>1.3308/3</f>
        <v>0.44359999999999999</v>
      </c>
      <c r="M172" s="20">
        <v>4.1000000000000003E-3</v>
      </c>
      <c r="N172" s="21">
        <v>1.1000000000000001E-3</v>
      </c>
      <c r="O172" s="21">
        <v>2.0000000000000001E-4</v>
      </c>
      <c r="P172" s="23">
        <v>0.45300000000000001</v>
      </c>
      <c r="Q172" s="9"/>
    </row>
    <row r="173" spans="1:17" s="2" customFormat="1">
      <c r="A173" s="38">
        <f t="shared" si="5"/>
        <v>167</v>
      </c>
      <c r="B173" s="12" t="s">
        <v>166</v>
      </c>
      <c r="C173" s="20">
        <f t="shared" si="4"/>
        <v>3.0326</v>
      </c>
      <c r="D173" s="20">
        <v>0.88759999999999994</v>
      </c>
      <c r="E173" s="21">
        <v>0</v>
      </c>
      <c r="F173" s="21">
        <v>0</v>
      </c>
      <c r="G173" s="21">
        <v>0.20699999999999999</v>
      </c>
      <c r="H173" s="21">
        <v>0</v>
      </c>
      <c r="I173" s="21">
        <v>0</v>
      </c>
      <c r="J173" s="20">
        <v>1.1242000000000001</v>
      </c>
      <c r="K173" s="21">
        <v>0</v>
      </c>
      <c r="L173" s="21">
        <f>0.674/2</f>
        <v>0.33700000000000002</v>
      </c>
      <c r="M173" s="21">
        <v>3.7199999999999997E-2</v>
      </c>
      <c r="N173" s="21">
        <v>5.1999999999999998E-3</v>
      </c>
      <c r="O173" s="20">
        <v>1.8700000000000001E-2</v>
      </c>
      <c r="P173" s="23">
        <v>0.41570000000000001</v>
      </c>
      <c r="Q173" s="9"/>
    </row>
    <row r="174" spans="1:17" s="2" customFormat="1">
      <c r="A174" s="38">
        <f t="shared" si="5"/>
        <v>168</v>
      </c>
      <c r="B174" s="12" t="s">
        <v>167</v>
      </c>
      <c r="C174" s="20">
        <f t="shared" ref="C174:C195" si="6">SUM(D174:P174)</f>
        <v>3.0079000000000002</v>
      </c>
      <c r="D174" s="21">
        <v>0.86309999999999998</v>
      </c>
      <c r="E174" s="21">
        <v>0</v>
      </c>
      <c r="F174" s="21">
        <v>0</v>
      </c>
      <c r="G174" s="6">
        <v>0.2198</v>
      </c>
      <c r="H174" s="21">
        <v>0</v>
      </c>
      <c r="I174" s="21">
        <v>0</v>
      </c>
      <c r="J174" s="21">
        <v>1.0229999999999999</v>
      </c>
      <c r="K174" s="21">
        <v>0</v>
      </c>
      <c r="L174" s="18">
        <f>1.3308/3</f>
        <v>0.44359999999999999</v>
      </c>
      <c r="M174" s="6">
        <v>4.1000000000000003E-3</v>
      </c>
      <c r="N174" s="21">
        <v>1.1000000000000001E-3</v>
      </c>
      <c r="O174" s="21">
        <v>2.0000000000000001E-4</v>
      </c>
      <c r="P174" s="19">
        <v>0.45300000000000001</v>
      </c>
      <c r="Q174" s="9"/>
    </row>
    <row r="175" spans="1:17" s="2" customFormat="1">
      <c r="A175" s="38">
        <f t="shared" si="5"/>
        <v>169</v>
      </c>
      <c r="B175" s="12" t="s">
        <v>168</v>
      </c>
      <c r="C175" s="20">
        <f t="shared" si="6"/>
        <v>3.1105000000000005</v>
      </c>
      <c r="D175" s="20">
        <v>0.84719999999999995</v>
      </c>
      <c r="E175" s="21">
        <v>0</v>
      </c>
      <c r="F175" s="21">
        <v>0</v>
      </c>
      <c r="G175" s="6">
        <v>0.2213</v>
      </c>
      <c r="H175" s="21">
        <v>0</v>
      </c>
      <c r="I175" s="21">
        <v>0</v>
      </c>
      <c r="J175" s="21">
        <v>1.0459000000000001</v>
      </c>
      <c r="K175" s="21">
        <v>0</v>
      </c>
      <c r="L175" s="18">
        <f>1.8711/3.5</f>
        <v>0.53459999999999996</v>
      </c>
      <c r="M175" s="6">
        <v>4.1000000000000003E-3</v>
      </c>
      <c r="N175" s="21">
        <v>1.1000000000000001E-3</v>
      </c>
      <c r="O175" s="21">
        <v>2.0000000000000001E-4</v>
      </c>
      <c r="P175" s="7">
        <v>0.45610000000000001</v>
      </c>
      <c r="Q175" s="9"/>
    </row>
    <row r="176" spans="1:17" s="2" customFormat="1">
      <c r="A176" s="38">
        <f t="shared" si="5"/>
        <v>170</v>
      </c>
      <c r="B176" s="12" t="s">
        <v>169</v>
      </c>
      <c r="C176" s="20">
        <f t="shared" si="6"/>
        <v>3.1212000000000004</v>
      </c>
      <c r="D176" s="6">
        <v>0.86119999999999997</v>
      </c>
      <c r="E176" s="21">
        <v>0</v>
      </c>
      <c r="F176" s="21">
        <v>0</v>
      </c>
      <c r="G176" s="6">
        <v>0.2205</v>
      </c>
      <c r="H176" s="21">
        <v>0</v>
      </c>
      <c r="I176" s="21">
        <v>0</v>
      </c>
      <c r="J176" s="6">
        <v>0.92549999999999999</v>
      </c>
      <c r="K176" s="21">
        <v>0</v>
      </c>
      <c r="L176" s="18">
        <v>0.56940000000000002</v>
      </c>
      <c r="M176" s="18">
        <v>4.4400000000000002E-2</v>
      </c>
      <c r="N176" s="18">
        <v>6.7999999999999996E-3</v>
      </c>
      <c r="O176" s="6">
        <v>2.3199999999999998E-2</v>
      </c>
      <c r="P176" s="7">
        <v>0.47020000000000001</v>
      </c>
      <c r="Q176" s="9"/>
    </row>
    <row r="177" spans="1:17" s="2" customFormat="1">
      <c r="A177" s="38">
        <f t="shared" si="5"/>
        <v>171</v>
      </c>
      <c r="B177" s="12" t="s">
        <v>170</v>
      </c>
      <c r="C177" s="20">
        <f t="shared" si="6"/>
        <v>3.0952000000000002</v>
      </c>
      <c r="D177" s="6">
        <v>0.87570000000000003</v>
      </c>
      <c r="E177" s="21">
        <v>0</v>
      </c>
      <c r="F177" s="21">
        <v>0</v>
      </c>
      <c r="G177" s="6">
        <v>0.1903</v>
      </c>
      <c r="H177" s="21">
        <v>0</v>
      </c>
      <c r="I177" s="21">
        <v>0</v>
      </c>
      <c r="J177" s="6">
        <v>1.0708</v>
      </c>
      <c r="K177" s="21">
        <v>0</v>
      </c>
      <c r="L177" s="18">
        <v>0.51939999999999997</v>
      </c>
      <c r="M177" s="18">
        <v>3.9899999999999998E-2</v>
      </c>
      <c r="N177" s="18">
        <v>6.7999999999999996E-3</v>
      </c>
      <c r="O177" s="6">
        <v>2.3199999999999998E-2</v>
      </c>
      <c r="P177" s="7">
        <v>0.36909999999999998</v>
      </c>
      <c r="Q177" s="9"/>
    </row>
    <row r="178" spans="1:17" s="2" customFormat="1">
      <c r="A178" s="38">
        <f t="shared" si="5"/>
        <v>172</v>
      </c>
      <c r="B178" s="12" t="s">
        <v>171</v>
      </c>
      <c r="C178" s="20">
        <f t="shared" si="6"/>
        <v>3.2440999999999995</v>
      </c>
      <c r="D178" s="20">
        <v>0.99339999999999995</v>
      </c>
      <c r="E178" s="21">
        <v>0</v>
      </c>
      <c r="F178" s="21">
        <v>0</v>
      </c>
      <c r="G178" s="20">
        <v>0.19589999999999999</v>
      </c>
      <c r="H178" s="21">
        <v>0</v>
      </c>
      <c r="I178" s="21">
        <v>0</v>
      </c>
      <c r="J178" s="21">
        <v>1.2044999999999999</v>
      </c>
      <c r="K178" s="21">
        <v>0</v>
      </c>
      <c r="L178" s="21">
        <v>0.52449999999999997</v>
      </c>
      <c r="M178" s="21">
        <v>1.4E-3</v>
      </c>
      <c r="N178" s="21">
        <v>1.1000000000000001E-3</v>
      </c>
      <c r="O178" s="21">
        <v>2.0000000000000001E-4</v>
      </c>
      <c r="P178" s="22">
        <v>0.3231</v>
      </c>
      <c r="Q178" s="9"/>
    </row>
    <row r="179" spans="1:17" s="2" customFormat="1">
      <c r="A179" s="38">
        <f t="shared" si="5"/>
        <v>173</v>
      </c>
      <c r="B179" s="12" t="s">
        <v>172</v>
      </c>
      <c r="C179" s="20">
        <f t="shared" si="6"/>
        <v>2.9868000000000001</v>
      </c>
      <c r="D179" s="20">
        <v>0.72409999999999997</v>
      </c>
      <c r="E179" s="21">
        <v>0</v>
      </c>
      <c r="F179" s="21">
        <v>0</v>
      </c>
      <c r="G179" s="6">
        <v>0.20019999999999999</v>
      </c>
      <c r="H179" s="21">
        <v>0</v>
      </c>
      <c r="I179" s="21">
        <v>0</v>
      </c>
      <c r="J179" s="21">
        <v>0.88360000000000005</v>
      </c>
      <c r="K179" s="21">
        <v>0</v>
      </c>
      <c r="L179" s="6">
        <v>0.57689999999999997</v>
      </c>
      <c r="M179" s="6">
        <v>5.6899999999999999E-2</v>
      </c>
      <c r="N179" s="21">
        <v>5.1999999999999998E-3</v>
      </c>
      <c r="O179" s="20">
        <v>1.8700000000000001E-2</v>
      </c>
      <c r="P179" s="7">
        <v>0.5212</v>
      </c>
      <c r="Q179" s="9"/>
    </row>
    <row r="180" spans="1:17" s="2" customFormat="1">
      <c r="A180" s="38">
        <f t="shared" si="5"/>
        <v>174</v>
      </c>
      <c r="B180" s="12" t="s">
        <v>173</v>
      </c>
      <c r="C180" s="20">
        <f t="shared" si="6"/>
        <v>3.1155999999999997</v>
      </c>
      <c r="D180" s="20">
        <v>0.79339999999999999</v>
      </c>
      <c r="E180" s="21">
        <v>0</v>
      </c>
      <c r="F180" s="21">
        <v>0</v>
      </c>
      <c r="G180" s="6">
        <v>0.22589999999999999</v>
      </c>
      <c r="H180" s="21">
        <v>0</v>
      </c>
      <c r="I180" s="21">
        <v>0</v>
      </c>
      <c r="J180" s="21">
        <v>0.92449999999999999</v>
      </c>
      <c r="K180" s="21">
        <v>0</v>
      </c>
      <c r="L180" s="6">
        <v>0.54359999999999997</v>
      </c>
      <c r="M180" s="6">
        <v>5.9299999999999999E-2</v>
      </c>
      <c r="N180" s="21">
        <v>5.1999999999999998E-3</v>
      </c>
      <c r="O180" s="20">
        <v>1.8700000000000001E-2</v>
      </c>
      <c r="P180" s="19">
        <v>0.54500000000000004</v>
      </c>
      <c r="Q180" s="9"/>
    </row>
    <row r="181" spans="1:17" s="2" customFormat="1">
      <c r="A181" s="38">
        <f t="shared" si="5"/>
        <v>175</v>
      </c>
      <c r="B181" s="12" t="s">
        <v>174</v>
      </c>
      <c r="C181" s="20">
        <f t="shared" si="6"/>
        <v>0.85680000000000001</v>
      </c>
      <c r="D181" s="21">
        <v>0</v>
      </c>
      <c r="E181" s="21">
        <v>0</v>
      </c>
      <c r="F181" s="21">
        <v>0</v>
      </c>
      <c r="G181" s="21">
        <v>0</v>
      </c>
      <c r="H181" s="21">
        <v>0</v>
      </c>
      <c r="I181" s="21">
        <v>0</v>
      </c>
      <c r="J181" s="21">
        <v>0</v>
      </c>
      <c r="K181" s="21">
        <v>0</v>
      </c>
      <c r="L181" s="20">
        <v>0.85680000000000001</v>
      </c>
      <c r="M181" s="21">
        <v>0</v>
      </c>
      <c r="N181" s="21">
        <v>0</v>
      </c>
      <c r="O181" s="21">
        <v>0</v>
      </c>
      <c r="P181" s="23">
        <v>0</v>
      </c>
      <c r="Q181" s="9"/>
    </row>
    <row r="182" spans="1:17" s="2" customFormat="1">
      <c r="A182" s="38">
        <f t="shared" si="5"/>
        <v>176</v>
      </c>
      <c r="B182" s="12" t="s">
        <v>175</v>
      </c>
      <c r="C182" s="20">
        <f t="shared" si="6"/>
        <v>0.70889999999999997</v>
      </c>
      <c r="D182" s="21">
        <v>0</v>
      </c>
      <c r="E182" s="21">
        <v>0</v>
      </c>
      <c r="F182" s="21">
        <v>0</v>
      </c>
      <c r="G182" s="21">
        <v>0</v>
      </c>
      <c r="H182" s="21">
        <v>0</v>
      </c>
      <c r="I182" s="21">
        <v>0</v>
      </c>
      <c r="J182" s="21">
        <v>0</v>
      </c>
      <c r="K182" s="21">
        <v>0</v>
      </c>
      <c r="L182" s="20">
        <v>0.70889999999999997</v>
      </c>
      <c r="M182" s="21">
        <v>0</v>
      </c>
      <c r="N182" s="21">
        <v>0</v>
      </c>
      <c r="O182" s="21">
        <v>0</v>
      </c>
      <c r="P182" s="23">
        <v>0</v>
      </c>
      <c r="Q182" s="9"/>
    </row>
    <row r="183" spans="1:17" s="2" customFormat="1">
      <c r="A183" s="38">
        <f t="shared" si="5"/>
        <v>177</v>
      </c>
      <c r="B183" s="12" t="s">
        <v>176</v>
      </c>
      <c r="C183" s="21">
        <f t="shared" si="6"/>
        <v>0.73199999999999998</v>
      </c>
      <c r="D183" s="21">
        <v>0.15179999999999999</v>
      </c>
      <c r="E183" s="21">
        <v>0</v>
      </c>
      <c r="F183" s="21">
        <v>0</v>
      </c>
      <c r="G183" s="20">
        <v>0.219</v>
      </c>
      <c r="H183" s="21">
        <v>0</v>
      </c>
      <c r="I183" s="21">
        <v>0</v>
      </c>
      <c r="J183" s="21">
        <v>0</v>
      </c>
      <c r="K183" s="21">
        <v>0</v>
      </c>
      <c r="L183" s="21">
        <v>0</v>
      </c>
      <c r="M183" s="21">
        <v>0</v>
      </c>
      <c r="N183" s="21">
        <v>0</v>
      </c>
      <c r="O183" s="21">
        <v>0</v>
      </c>
      <c r="P183" s="22">
        <v>0.36120000000000002</v>
      </c>
      <c r="Q183" s="9"/>
    </row>
    <row r="184" spans="1:17" s="2" customFormat="1">
      <c r="A184" s="38">
        <f t="shared" si="5"/>
        <v>178</v>
      </c>
      <c r="B184" s="12" t="s">
        <v>177</v>
      </c>
      <c r="C184" s="20">
        <f t="shared" si="6"/>
        <v>2.3602000000000003</v>
      </c>
      <c r="D184" s="21">
        <v>0.76259999999999994</v>
      </c>
      <c r="E184" s="21">
        <v>0</v>
      </c>
      <c r="F184" s="21">
        <v>0</v>
      </c>
      <c r="G184" s="20">
        <v>0.219</v>
      </c>
      <c r="H184" s="21">
        <v>0</v>
      </c>
      <c r="I184" s="21">
        <v>0</v>
      </c>
      <c r="J184" s="21">
        <v>0</v>
      </c>
      <c r="K184" s="21">
        <v>0</v>
      </c>
      <c r="L184" s="21">
        <v>1.0174000000000001</v>
      </c>
      <c r="M184" s="21">
        <v>0</v>
      </c>
      <c r="N184" s="21">
        <v>0</v>
      </c>
      <c r="O184" s="21">
        <v>0</v>
      </c>
      <c r="P184" s="22">
        <v>0.36120000000000002</v>
      </c>
      <c r="Q184" s="9"/>
    </row>
    <row r="185" spans="1:17" s="2" customFormat="1">
      <c r="A185" s="38">
        <f t="shared" si="5"/>
        <v>179</v>
      </c>
      <c r="B185" s="12" t="s">
        <v>178</v>
      </c>
      <c r="C185" s="20">
        <f t="shared" si="6"/>
        <v>0.93310000000000004</v>
      </c>
      <c r="D185" s="21">
        <v>0.35289999999999999</v>
      </c>
      <c r="E185" s="21">
        <v>0</v>
      </c>
      <c r="F185" s="21">
        <v>0</v>
      </c>
      <c r="G185" s="20">
        <v>0.219</v>
      </c>
      <c r="H185" s="21">
        <v>0</v>
      </c>
      <c r="I185" s="21">
        <v>0</v>
      </c>
      <c r="J185" s="21">
        <v>0</v>
      </c>
      <c r="K185" s="21">
        <v>0</v>
      </c>
      <c r="L185" s="21">
        <v>0</v>
      </c>
      <c r="M185" s="21">
        <v>0</v>
      </c>
      <c r="N185" s="21">
        <v>0</v>
      </c>
      <c r="O185" s="21">
        <v>0</v>
      </c>
      <c r="P185" s="22">
        <v>0.36120000000000002</v>
      </c>
      <c r="Q185" s="9"/>
    </row>
    <row r="186" spans="1:17" s="2" customFormat="1">
      <c r="A186" s="38">
        <f t="shared" si="5"/>
        <v>180</v>
      </c>
      <c r="B186" s="12" t="s">
        <v>179</v>
      </c>
      <c r="C186" s="20">
        <f t="shared" si="6"/>
        <v>1.3628</v>
      </c>
      <c r="D186" s="21">
        <v>0.78259999999999996</v>
      </c>
      <c r="E186" s="21">
        <v>0</v>
      </c>
      <c r="F186" s="21">
        <v>0</v>
      </c>
      <c r="G186" s="20">
        <v>0.219</v>
      </c>
      <c r="H186" s="21">
        <v>0</v>
      </c>
      <c r="I186" s="21">
        <v>0</v>
      </c>
      <c r="J186" s="21">
        <v>0</v>
      </c>
      <c r="K186" s="21">
        <v>0</v>
      </c>
      <c r="L186" s="21">
        <v>0</v>
      </c>
      <c r="M186" s="21">
        <v>0</v>
      </c>
      <c r="N186" s="21">
        <v>0</v>
      </c>
      <c r="O186" s="21">
        <v>0</v>
      </c>
      <c r="P186" s="22">
        <v>0.36120000000000002</v>
      </c>
      <c r="Q186" s="9"/>
    </row>
    <row r="187" spans="1:17" s="2" customFormat="1">
      <c r="A187" s="38">
        <f t="shared" si="5"/>
        <v>181</v>
      </c>
      <c r="B187" s="12" t="s">
        <v>180</v>
      </c>
      <c r="C187" s="20">
        <f t="shared" si="6"/>
        <v>1.3428</v>
      </c>
      <c r="D187" s="21">
        <v>0.76259999999999994</v>
      </c>
      <c r="E187" s="21">
        <v>0</v>
      </c>
      <c r="F187" s="21">
        <v>0</v>
      </c>
      <c r="G187" s="20">
        <v>0.219</v>
      </c>
      <c r="H187" s="21">
        <v>0</v>
      </c>
      <c r="I187" s="21">
        <v>0</v>
      </c>
      <c r="J187" s="21">
        <v>0</v>
      </c>
      <c r="K187" s="21">
        <v>0</v>
      </c>
      <c r="L187" s="21">
        <v>0</v>
      </c>
      <c r="M187" s="21">
        <v>0</v>
      </c>
      <c r="N187" s="21">
        <v>0</v>
      </c>
      <c r="O187" s="21">
        <v>0</v>
      </c>
      <c r="P187" s="22">
        <v>0.36120000000000002</v>
      </c>
      <c r="Q187" s="9"/>
    </row>
    <row r="188" spans="1:17" s="2" customFormat="1">
      <c r="A188" s="38">
        <f t="shared" si="5"/>
        <v>182</v>
      </c>
      <c r="B188" s="12" t="s">
        <v>181</v>
      </c>
      <c r="C188" s="20">
        <f t="shared" si="6"/>
        <v>3.3065000000000002</v>
      </c>
      <c r="D188" s="21">
        <v>0.44330000000000003</v>
      </c>
      <c r="E188" s="21">
        <v>0</v>
      </c>
      <c r="F188" s="21">
        <v>0</v>
      </c>
      <c r="G188" s="20">
        <v>0.219</v>
      </c>
      <c r="H188" s="21">
        <v>0</v>
      </c>
      <c r="I188" s="21">
        <v>0</v>
      </c>
      <c r="J188" s="21">
        <v>0</v>
      </c>
      <c r="K188" s="21">
        <v>0</v>
      </c>
      <c r="L188" s="21">
        <v>2.2829999999999999</v>
      </c>
      <c r="M188" s="21">
        <v>0</v>
      </c>
      <c r="N188" s="21">
        <v>0</v>
      </c>
      <c r="O188" s="21">
        <v>0</v>
      </c>
      <c r="P188" s="22">
        <v>0.36120000000000002</v>
      </c>
      <c r="Q188" s="9"/>
    </row>
    <row r="189" spans="1:17" s="2" customFormat="1">
      <c r="A189" s="38">
        <f t="shared" si="5"/>
        <v>183</v>
      </c>
      <c r="B189" s="12" t="s">
        <v>182</v>
      </c>
      <c r="C189" s="20">
        <f t="shared" si="6"/>
        <v>0.88129999999999997</v>
      </c>
      <c r="D189" s="21">
        <v>0</v>
      </c>
      <c r="E189" s="21">
        <v>0</v>
      </c>
      <c r="F189" s="21">
        <v>0</v>
      </c>
      <c r="G189" s="21">
        <v>0</v>
      </c>
      <c r="H189" s="21">
        <v>0</v>
      </c>
      <c r="I189" s="21">
        <v>0</v>
      </c>
      <c r="J189" s="21">
        <v>0</v>
      </c>
      <c r="K189" s="21">
        <v>0</v>
      </c>
      <c r="L189" s="20">
        <v>0.88129999999999997</v>
      </c>
      <c r="M189" s="21">
        <v>0</v>
      </c>
      <c r="N189" s="21">
        <v>0</v>
      </c>
      <c r="O189" s="21">
        <v>0</v>
      </c>
      <c r="P189" s="23">
        <v>0</v>
      </c>
      <c r="Q189" s="9"/>
    </row>
    <row r="190" spans="1:17" s="2" customFormat="1">
      <c r="A190" s="38">
        <f t="shared" si="5"/>
        <v>184</v>
      </c>
      <c r="B190" s="12" t="s">
        <v>183</v>
      </c>
      <c r="C190" s="20">
        <f t="shared" si="6"/>
        <v>0.98650000000000004</v>
      </c>
      <c r="D190" s="21">
        <v>0</v>
      </c>
      <c r="E190" s="21">
        <v>0</v>
      </c>
      <c r="F190" s="21">
        <v>0</v>
      </c>
      <c r="G190" s="21">
        <v>0</v>
      </c>
      <c r="H190" s="21">
        <v>0</v>
      </c>
      <c r="I190" s="21">
        <v>0</v>
      </c>
      <c r="J190" s="21">
        <v>0</v>
      </c>
      <c r="K190" s="21">
        <v>0</v>
      </c>
      <c r="L190" s="20">
        <v>0.98650000000000004</v>
      </c>
      <c r="M190" s="21">
        <v>0</v>
      </c>
      <c r="N190" s="21">
        <v>0</v>
      </c>
      <c r="O190" s="21">
        <v>0</v>
      </c>
      <c r="P190" s="23">
        <v>0</v>
      </c>
      <c r="Q190" s="9"/>
    </row>
    <row r="191" spans="1:17" s="2" customFormat="1">
      <c r="A191" s="38">
        <f t="shared" si="5"/>
        <v>185</v>
      </c>
      <c r="B191" s="12" t="s">
        <v>184</v>
      </c>
      <c r="C191" s="20">
        <f t="shared" si="6"/>
        <v>0.72570000000000001</v>
      </c>
      <c r="D191" s="21">
        <v>0.12180000000000001</v>
      </c>
      <c r="E191" s="21">
        <v>0</v>
      </c>
      <c r="F191" s="21">
        <v>0</v>
      </c>
      <c r="G191" s="20">
        <v>0.20810000000000001</v>
      </c>
      <c r="H191" s="21">
        <v>0</v>
      </c>
      <c r="I191" s="21">
        <v>0</v>
      </c>
      <c r="J191" s="21">
        <v>0</v>
      </c>
      <c r="K191" s="21">
        <v>0</v>
      </c>
      <c r="L191" s="21">
        <v>0</v>
      </c>
      <c r="M191" s="21">
        <v>0</v>
      </c>
      <c r="N191" s="21">
        <v>0</v>
      </c>
      <c r="O191" s="21">
        <v>0</v>
      </c>
      <c r="P191" s="22">
        <v>0.39579999999999999</v>
      </c>
      <c r="Q191" s="9"/>
    </row>
    <row r="192" spans="1:17" s="2" customFormat="1">
      <c r="A192" s="38">
        <f t="shared" si="5"/>
        <v>186</v>
      </c>
      <c r="B192" s="12" t="s">
        <v>185</v>
      </c>
      <c r="C192" s="20">
        <f t="shared" si="6"/>
        <v>0.88990000000000002</v>
      </c>
      <c r="D192" s="21">
        <v>0</v>
      </c>
      <c r="E192" s="21">
        <v>0</v>
      </c>
      <c r="F192" s="21">
        <v>0</v>
      </c>
      <c r="G192" s="21">
        <v>0</v>
      </c>
      <c r="H192" s="21">
        <v>0</v>
      </c>
      <c r="I192" s="21">
        <v>0</v>
      </c>
      <c r="J192" s="21">
        <v>0</v>
      </c>
      <c r="K192" s="21">
        <v>0</v>
      </c>
      <c r="L192" s="20">
        <v>0.88990000000000002</v>
      </c>
      <c r="M192" s="21">
        <v>0</v>
      </c>
      <c r="N192" s="21">
        <v>0</v>
      </c>
      <c r="O192" s="21">
        <v>0</v>
      </c>
      <c r="P192" s="23">
        <v>0</v>
      </c>
      <c r="Q192" s="9"/>
    </row>
    <row r="193" spans="1:17" s="2" customFormat="1">
      <c r="A193" s="38">
        <f t="shared" si="5"/>
        <v>187</v>
      </c>
      <c r="B193" s="12" t="s">
        <v>186</v>
      </c>
      <c r="C193" s="20">
        <f t="shared" si="6"/>
        <v>0.91649999999999998</v>
      </c>
      <c r="D193" s="21">
        <v>0</v>
      </c>
      <c r="E193" s="21">
        <v>0</v>
      </c>
      <c r="F193" s="21">
        <v>0</v>
      </c>
      <c r="G193" s="21">
        <v>0</v>
      </c>
      <c r="H193" s="21">
        <v>0</v>
      </c>
      <c r="I193" s="21">
        <v>0</v>
      </c>
      <c r="J193" s="21">
        <v>0</v>
      </c>
      <c r="K193" s="21">
        <v>0</v>
      </c>
      <c r="L193" s="20">
        <v>0.91649999999999998</v>
      </c>
      <c r="M193" s="21">
        <v>0</v>
      </c>
      <c r="N193" s="21">
        <v>0</v>
      </c>
      <c r="O193" s="21">
        <v>0</v>
      </c>
      <c r="P193" s="23">
        <v>0</v>
      </c>
      <c r="Q193" s="9"/>
    </row>
    <row r="194" spans="1:17" s="2" customFormat="1">
      <c r="A194" s="38">
        <f t="shared" si="5"/>
        <v>188</v>
      </c>
      <c r="B194" s="12" t="s">
        <v>187</v>
      </c>
      <c r="C194" s="20">
        <f t="shared" si="6"/>
        <v>0.91649999999999998</v>
      </c>
      <c r="D194" s="21">
        <v>0</v>
      </c>
      <c r="E194" s="21">
        <v>0</v>
      </c>
      <c r="F194" s="21">
        <v>0</v>
      </c>
      <c r="G194" s="21">
        <v>0</v>
      </c>
      <c r="H194" s="21">
        <v>0</v>
      </c>
      <c r="I194" s="21">
        <v>0</v>
      </c>
      <c r="J194" s="21">
        <v>0</v>
      </c>
      <c r="K194" s="21">
        <v>0</v>
      </c>
      <c r="L194" s="20">
        <v>0.91649999999999998</v>
      </c>
      <c r="M194" s="21">
        <v>0</v>
      </c>
      <c r="N194" s="21">
        <v>0</v>
      </c>
      <c r="O194" s="21">
        <v>0</v>
      </c>
      <c r="P194" s="23">
        <v>0</v>
      </c>
      <c r="Q194" s="9"/>
    </row>
    <row r="195" spans="1:17" s="2" customFormat="1">
      <c r="A195" s="38">
        <f t="shared" si="5"/>
        <v>189</v>
      </c>
      <c r="B195" s="12" t="s">
        <v>188</v>
      </c>
      <c r="C195" s="20">
        <f t="shared" si="6"/>
        <v>0.91649999999999998</v>
      </c>
      <c r="D195" s="21">
        <v>0</v>
      </c>
      <c r="E195" s="21">
        <v>0</v>
      </c>
      <c r="F195" s="21">
        <v>0</v>
      </c>
      <c r="G195" s="21">
        <v>0</v>
      </c>
      <c r="H195" s="21">
        <v>0</v>
      </c>
      <c r="I195" s="21">
        <v>0</v>
      </c>
      <c r="J195" s="21">
        <v>0</v>
      </c>
      <c r="K195" s="21">
        <v>0</v>
      </c>
      <c r="L195" s="20">
        <v>0.91649999999999998</v>
      </c>
      <c r="M195" s="21">
        <v>0</v>
      </c>
      <c r="N195" s="21">
        <v>0</v>
      </c>
      <c r="O195" s="21">
        <v>0</v>
      </c>
      <c r="P195" s="23">
        <v>0</v>
      </c>
      <c r="Q195" s="9"/>
    </row>
    <row r="196" spans="1:17" s="2" customFormat="1">
      <c r="A196" s="38">
        <f t="shared" si="5"/>
        <v>190</v>
      </c>
      <c r="B196" s="13" t="s">
        <v>189</v>
      </c>
      <c r="C196" s="20">
        <f>SUM(D196:P196)</f>
        <v>3.3664000000000001</v>
      </c>
      <c r="D196" s="6">
        <v>0.86560000000000004</v>
      </c>
      <c r="E196" s="18">
        <v>0</v>
      </c>
      <c r="F196" s="18">
        <v>0</v>
      </c>
      <c r="G196" s="6">
        <v>0.1794</v>
      </c>
      <c r="H196" s="18">
        <v>0</v>
      </c>
      <c r="I196" s="18">
        <v>0</v>
      </c>
      <c r="J196" s="6">
        <v>1.1689000000000001</v>
      </c>
      <c r="K196" s="18">
        <v>0</v>
      </c>
      <c r="L196" s="6">
        <v>0.65380000000000005</v>
      </c>
      <c r="M196" s="6">
        <v>3.85E-2</v>
      </c>
      <c r="N196" s="18">
        <v>6.7999999999999996E-3</v>
      </c>
      <c r="O196" s="6">
        <v>2.3199999999999998E-2</v>
      </c>
      <c r="P196" s="7">
        <v>0.43020000000000003</v>
      </c>
      <c r="Q196" s="9"/>
    </row>
    <row r="197" spans="1:17" s="2" customFormat="1">
      <c r="A197" s="38">
        <f t="shared" si="5"/>
        <v>191</v>
      </c>
      <c r="B197" s="13" t="s">
        <v>190</v>
      </c>
      <c r="C197" s="21">
        <f t="shared" ref="C197:C228" si="7">SUM(D197:P197)</f>
        <v>2.9588900000000002</v>
      </c>
      <c r="D197" s="6">
        <v>0.60140000000000005</v>
      </c>
      <c r="E197" s="18">
        <v>0</v>
      </c>
      <c r="F197" s="18">
        <v>0</v>
      </c>
      <c r="G197" s="6">
        <v>0.21110000000000001</v>
      </c>
      <c r="H197" s="18">
        <v>0</v>
      </c>
      <c r="I197" s="18">
        <v>0</v>
      </c>
      <c r="J197" s="18">
        <v>0.94989000000000001</v>
      </c>
      <c r="K197" s="18">
        <v>0</v>
      </c>
      <c r="L197" s="6">
        <v>0.66080000000000005</v>
      </c>
      <c r="M197" s="6">
        <v>4.1599999999999998E-2</v>
      </c>
      <c r="N197" s="18">
        <v>6.7999999999999996E-3</v>
      </c>
      <c r="O197" s="6">
        <v>2.3199999999999998E-2</v>
      </c>
      <c r="P197" s="7">
        <v>0.46410000000000001</v>
      </c>
      <c r="Q197" s="9"/>
    </row>
    <row r="198" spans="1:17" s="2" customFormat="1">
      <c r="A198" s="38">
        <f t="shared" si="5"/>
        <v>192</v>
      </c>
      <c r="B198" s="13" t="s">
        <v>191</v>
      </c>
      <c r="C198" s="20">
        <f t="shared" si="7"/>
        <v>3.1011999999999995</v>
      </c>
      <c r="D198" s="20">
        <v>0.81840000000000002</v>
      </c>
      <c r="E198" s="21">
        <v>0</v>
      </c>
      <c r="F198" s="21">
        <v>0</v>
      </c>
      <c r="G198" s="20">
        <v>0.20880000000000001</v>
      </c>
      <c r="H198" s="21">
        <v>0</v>
      </c>
      <c r="I198" s="21">
        <v>0</v>
      </c>
      <c r="J198" s="20">
        <v>1.0794999999999999</v>
      </c>
      <c r="K198" s="21">
        <v>0</v>
      </c>
      <c r="L198" s="21">
        <v>0.46550000000000002</v>
      </c>
      <c r="M198" s="21">
        <v>4.5999999999999999E-2</v>
      </c>
      <c r="N198" s="21">
        <v>5.1999999999999998E-3</v>
      </c>
      <c r="O198" s="20">
        <v>1.8700000000000001E-2</v>
      </c>
      <c r="P198" s="23">
        <v>0.45910000000000001</v>
      </c>
      <c r="Q198" s="9"/>
    </row>
    <row r="199" spans="1:17" s="2" customFormat="1">
      <c r="A199" s="38">
        <f t="shared" si="5"/>
        <v>193</v>
      </c>
      <c r="B199" s="13" t="s">
        <v>192</v>
      </c>
      <c r="C199" s="21">
        <f t="shared" si="7"/>
        <v>3.113</v>
      </c>
      <c r="D199" s="6">
        <v>0.71289999999999998</v>
      </c>
      <c r="E199" s="18">
        <v>0</v>
      </c>
      <c r="F199" s="18">
        <v>0</v>
      </c>
      <c r="G199" s="6">
        <v>0.2079</v>
      </c>
      <c r="H199" s="18">
        <v>0</v>
      </c>
      <c r="I199" s="18">
        <v>0</v>
      </c>
      <c r="J199" s="18">
        <v>1.0282</v>
      </c>
      <c r="K199" s="18">
        <v>0</v>
      </c>
      <c r="L199" s="6">
        <v>0.6361</v>
      </c>
      <c r="M199" s="6">
        <v>4.0899999999999999E-2</v>
      </c>
      <c r="N199" s="18">
        <v>6.7999999999999996E-3</v>
      </c>
      <c r="O199" s="6">
        <v>2.3199999999999998E-2</v>
      </c>
      <c r="P199" s="19">
        <v>0.45700000000000002</v>
      </c>
      <c r="Q199" s="9"/>
    </row>
    <row r="200" spans="1:17" s="2" customFormat="1">
      <c r="A200" s="38">
        <f t="shared" si="5"/>
        <v>194</v>
      </c>
      <c r="B200" s="13" t="s">
        <v>193</v>
      </c>
      <c r="C200" s="20">
        <f t="shared" si="7"/>
        <v>3.0098999999999996</v>
      </c>
      <c r="D200" s="6">
        <v>0.61429999999999996</v>
      </c>
      <c r="E200" s="18">
        <v>0</v>
      </c>
      <c r="F200" s="18">
        <v>0</v>
      </c>
      <c r="G200" s="6">
        <v>0.18859999999999999</v>
      </c>
      <c r="H200" s="18">
        <v>0</v>
      </c>
      <c r="I200" s="18">
        <v>0</v>
      </c>
      <c r="J200" s="20">
        <v>0.85950000000000004</v>
      </c>
      <c r="K200" s="18">
        <v>0</v>
      </c>
      <c r="L200" s="6">
        <v>0.76129999999999998</v>
      </c>
      <c r="M200" s="6">
        <v>4.7100000000000003E-2</v>
      </c>
      <c r="N200" s="21">
        <v>4.4000000000000003E-3</v>
      </c>
      <c r="O200" s="20">
        <v>1.6400000000000001E-2</v>
      </c>
      <c r="P200" s="7">
        <v>0.51829999999999998</v>
      </c>
      <c r="Q200" s="9"/>
    </row>
    <row r="201" spans="1:17" s="2" customFormat="1">
      <c r="A201" s="38">
        <f t="shared" ref="A201:A228" si="8">A200+1</f>
        <v>195</v>
      </c>
      <c r="B201" s="13" t="s">
        <v>194</v>
      </c>
      <c r="C201" s="21">
        <f t="shared" si="7"/>
        <v>2.8684500000000002</v>
      </c>
      <c r="D201" s="6">
        <v>0.72440000000000004</v>
      </c>
      <c r="E201" s="18">
        <v>0</v>
      </c>
      <c r="F201" s="18">
        <v>0</v>
      </c>
      <c r="G201" s="6">
        <v>0.18029999999999999</v>
      </c>
      <c r="H201" s="18">
        <v>0</v>
      </c>
      <c r="I201" s="18">
        <v>0</v>
      </c>
      <c r="J201" s="18">
        <v>0.89610000000000001</v>
      </c>
      <c r="K201" s="18">
        <v>0</v>
      </c>
      <c r="L201" s="18">
        <f>1.1411/2</f>
        <v>0.57055</v>
      </c>
      <c r="M201" s="6">
        <v>1.1000000000000001E-3</v>
      </c>
      <c r="N201" s="21">
        <v>4.0000000000000002E-4</v>
      </c>
      <c r="O201" s="20">
        <v>1E-4</v>
      </c>
      <c r="P201" s="19">
        <v>0.4955</v>
      </c>
      <c r="Q201" s="9"/>
    </row>
    <row r="202" spans="1:17" s="2" customFormat="1">
      <c r="A202" s="38">
        <f t="shared" si="8"/>
        <v>196</v>
      </c>
      <c r="B202" s="13" t="s">
        <v>195</v>
      </c>
      <c r="C202" s="21">
        <f t="shared" si="7"/>
        <v>2.9265500000000002</v>
      </c>
      <c r="D202" s="6">
        <v>0.75160000000000005</v>
      </c>
      <c r="E202" s="18">
        <v>0</v>
      </c>
      <c r="F202" s="18">
        <v>0</v>
      </c>
      <c r="G202" s="6">
        <v>0.18029999999999999</v>
      </c>
      <c r="H202" s="18">
        <v>0</v>
      </c>
      <c r="I202" s="18">
        <v>0</v>
      </c>
      <c r="J202" s="18">
        <v>0.9587</v>
      </c>
      <c r="K202" s="18">
        <v>0</v>
      </c>
      <c r="L202" s="18">
        <f>1.0777/2</f>
        <v>0.53885000000000005</v>
      </c>
      <c r="M202" s="6">
        <v>1.1000000000000001E-3</v>
      </c>
      <c r="N202" s="21">
        <v>4.0000000000000002E-4</v>
      </c>
      <c r="O202" s="20">
        <v>1E-4</v>
      </c>
      <c r="P202" s="19">
        <v>0.4955</v>
      </c>
      <c r="Q202" s="9"/>
    </row>
    <row r="203" spans="1:17" s="2" customFormat="1">
      <c r="A203" s="38">
        <f t="shared" si="8"/>
        <v>197</v>
      </c>
      <c r="B203" s="13" t="s">
        <v>196</v>
      </c>
      <c r="C203" s="21">
        <f t="shared" si="7"/>
        <v>2.99892</v>
      </c>
      <c r="D203" s="6">
        <v>0.67159999999999997</v>
      </c>
      <c r="E203" s="18">
        <v>0</v>
      </c>
      <c r="F203" s="18">
        <v>0</v>
      </c>
      <c r="G203" s="6">
        <v>0.2092</v>
      </c>
      <c r="H203" s="18">
        <v>0</v>
      </c>
      <c r="I203" s="18">
        <v>0</v>
      </c>
      <c r="J203" s="18">
        <v>0.96142000000000005</v>
      </c>
      <c r="K203" s="18">
        <v>0</v>
      </c>
      <c r="L203" s="18">
        <f>1.422/2</f>
        <v>0.71099999999999997</v>
      </c>
      <c r="M203" s="6">
        <v>6.1800000000000001E-2</v>
      </c>
      <c r="N203" s="21">
        <v>4.4000000000000003E-3</v>
      </c>
      <c r="O203" s="20">
        <v>1.6400000000000001E-2</v>
      </c>
      <c r="P203" s="19">
        <v>0.36309999999999998</v>
      </c>
      <c r="Q203" s="9"/>
    </row>
    <row r="204" spans="1:17" s="2" customFormat="1">
      <c r="A204" s="38">
        <f t="shared" si="8"/>
        <v>198</v>
      </c>
      <c r="B204" s="13" t="s">
        <v>197</v>
      </c>
      <c r="C204" s="20">
        <f t="shared" si="7"/>
        <v>3.4674999999999998</v>
      </c>
      <c r="D204" s="6">
        <v>0.84340000000000004</v>
      </c>
      <c r="E204" s="18">
        <v>0</v>
      </c>
      <c r="F204" s="18">
        <v>0</v>
      </c>
      <c r="G204" s="6">
        <v>0.20880000000000001</v>
      </c>
      <c r="H204" s="18">
        <v>0</v>
      </c>
      <c r="I204" s="18">
        <v>0</v>
      </c>
      <c r="J204" s="18">
        <v>0.99819999999999998</v>
      </c>
      <c r="K204" s="18">
        <v>0</v>
      </c>
      <c r="L204" s="18">
        <v>0.88200000000000001</v>
      </c>
      <c r="M204" s="18">
        <v>4.5999999999999999E-2</v>
      </c>
      <c r="N204" s="18">
        <v>6.7999999999999996E-3</v>
      </c>
      <c r="O204" s="6">
        <v>2.3199999999999998E-2</v>
      </c>
      <c r="P204" s="7">
        <v>0.45910000000000001</v>
      </c>
      <c r="Q204" s="9"/>
    </row>
    <row r="205" spans="1:17" s="2" customFormat="1">
      <c r="A205" s="38">
        <f t="shared" si="8"/>
        <v>199</v>
      </c>
      <c r="B205" s="13" t="s">
        <v>198</v>
      </c>
      <c r="C205" s="21">
        <f t="shared" si="7"/>
        <v>2.8719999999999999</v>
      </c>
      <c r="D205" s="6">
        <v>0.73470000000000002</v>
      </c>
      <c r="E205" s="18">
        <v>0</v>
      </c>
      <c r="F205" s="18">
        <v>0</v>
      </c>
      <c r="G205" s="6">
        <v>0.20880000000000001</v>
      </c>
      <c r="H205" s="18">
        <v>0</v>
      </c>
      <c r="I205" s="18">
        <v>0</v>
      </c>
      <c r="J205" s="18">
        <v>0.92820000000000003</v>
      </c>
      <c r="K205" s="18">
        <v>0</v>
      </c>
      <c r="L205" s="6">
        <v>0.4652</v>
      </c>
      <c r="M205" s="18">
        <v>4.5999999999999999E-2</v>
      </c>
      <c r="N205" s="18">
        <v>6.7999999999999996E-3</v>
      </c>
      <c r="O205" s="6">
        <v>2.3199999999999998E-2</v>
      </c>
      <c r="P205" s="7">
        <v>0.45910000000000001</v>
      </c>
      <c r="Q205" s="9"/>
    </row>
    <row r="206" spans="1:17" s="2" customFormat="1">
      <c r="A206" s="38">
        <f t="shared" si="8"/>
        <v>200</v>
      </c>
      <c r="B206" s="13" t="s">
        <v>199</v>
      </c>
      <c r="C206" s="20">
        <f t="shared" si="7"/>
        <v>5.2335000000000012</v>
      </c>
      <c r="D206" s="20">
        <v>1.2821</v>
      </c>
      <c r="E206" s="20">
        <v>0.82210000000000005</v>
      </c>
      <c r="F206" s="18">
        <v>0</v>
      </c>
      <c r="G206" s="20">
        <v>0.21779999999999999</v>
      </c>
      <c r="H206" s="18">
        <v>0</v>
      </c>
      <c r="I206" s="18">
        <v>0</v>
      </c>
      <c r="J206" s="20">
        <v>1.5212000000000001</v>
      </c>
      <c r="K206" s="18">
        <v>0</v>
      </c>
      <c r="L206" s="21">
        <v>0.47570000000000001</v>
      </c>
      <c r="M206" s="20">
        <v>2.6200000000000001E-2</v>
      </c>
      <c r="N206" s="21">
        <v>5.1999999999999998E-3</v>
      </c>
      <c r="O206" s="20">
        <v>1.8700000000000001E-2</v>
      </c>
      <c r="P206" s="22">
        <v>0.86450000000000005</v>
      </c>
      <c r="Q206" s="9"/>
    </row>
    <row r="207" spans="1:17" s="2" customFormat="1">
      <c r="A207" s="38">
        <f t="shared" si="8"/>
        <v>201</v>
      </c>
      <c r="B207" s="13" t="s">
        <v>200</v>
      </c>
      <c r="C207" s="20">
        <f t="shared" si="7"/>
        <v>3.1349000000000005</v>
      </c>
      <c r="D207" s="6">
        <v>0.74360000000000004</v>
      </c>
      <c r="E207" s="18">
        <v>0</v>
      </c>
      <c r="F207" s="18">
        <v>0</v>
      </c>
      <c r="G207" s="6">
        <v>0.20530000000000001</v>
      </c>
      <c r="H207" s="18">
        <v>0</v>
      </c>
      <c r="I207" s="18">
        <v>0</v>
      </c>
      <c r="J207" s="18">
        <v>0.97819999999999996</v>
      </c>
      <c r="K207" s="18">
        <v>0</v>
      </c>
      <c r="L207" s="18">
        <v>0.68600000000000005</v>
      </c>
      <c r="M207" s="6">
        <v>4.0399999999999998E-2</v>
      </c>
      <c r="N207" s="18">
        <v>6.7999999999999996E-3</v>
      </c>
      <c r="O207" s="6">
        <v>2.3199999999999998E-2</v>
      </c>
      <c r="P207" s="7">
        <v>0.45140000000000002</v>
      </c>
      <c r="Q207" s="9"/>
    </row>
    <row r="208" spans="1:17" s="2" customFormat="1">
      <c r="A208" s="38">
        <f t="shared" si="8"/>
        <v>202</v>
      </c>
      <c r="B208" s="13" t="s">
        <v>201</v>
      </c>
      <c r="C208" s="20">
        <f t="shared" si="7"/>
        <v>3.0758000000000005</v>
      </c>
      <c r="D208" s="6">
        <v>0.73319999999999996</v>
      </c>
      <c r="E208" s="18">
        <v>0</v>
      </c>
      <c r="F208" s="18">
        <v>0</v>
      </c>
      <c r="G208" s="6">
        <v>0.20580000000000001</v>
      </c>
      <c r="H208" s="18">
        <v>0</v>
      </c>
      <c r="I208" s="18">
        <v>0</v>
      </c>
      <c r="J208" s="18">
        <v>0.91190000000000004</v>
      </c>
      <c r="K208" s="18">
        <v>0</v>
      </c>
      <c r="L208" s="18">
        <v>0.70199999999999996</v>
      </c>
      <c r="M208" s="6">
        <v>4.0500000000000001E-2</v>
      </c>
      <c r="N208" s="18">
        <v>6.7999999999999996E-3</v>
      </c>
      <c r="O208" s="6">
        <v>2.3199999999999998E-2</v>
      </c>
      <c r="P208" s="7">
        <v>0.45240000000000002</v>
      </c>
      <c r="Q208" s="9"/>
    </row>
    <row r="209" spans="1:17" s="2" customFormat="1">
      <c r="A209" s="38">
        <f t="shared" si="8"/>
        <v>203</v>
      </c>
      <c r="B209" s="13" t="s">
        <v>202</v>
      </c>
      <c r="C209" s="20">
        <f t="shared" si="7"/>
        <v>3.1413999999999995</v>
      </c>
      <c r="D209" s="18">
        <v>0.74429999999999996</v>
      </c>
      <c r="E209" s="18">
        <v>0</v>
      </c>
      <c r="F209" s="18">
        <v>0</v>
      </c>
      <c r="G209" s="6">
        <v>0.1338</v>
      </c>
      <c r="H209" s="18">
        <v>0</v>
      </c>
      <c r="I209" s="18">
        <v>0</v>
      </c>
      <c r="J209" s="18">
        <v>0.86280000000000001</v>
      </c>
      <c r="K209" s="18">
        <v>0</v>
      </c>
      <c r="L209" s="18">
        <f>1.2166</f>
        <v>1.2165999999999999</v>
      </c>
      <c r="M209" s="18">
        <v>0</v>
      </c>
      <c r="N209" s="18">
        <v>0</v>
      </c>
      <c r="O209" s="18">
        <v>0</v>
      </c>
      <c r="P209" s="7">
        <v>0.18390000000000001</v>
      </c>
      <c r="Q209" s="9"/>
    </row>
    <row r="210" spans="1:17" s="2" customFormat="1">
      <c r="A210" s="38">
        <f t="shared" si="8"/>
        <v>204</v>
      </c>
      <c r="B210" s="13" t="s">
        <v>203</v>
      </c>
      <c r="C210" s="20">
        <f t="shared" si="7"/>
        <v>2.9195000000000002</v>
      </c>
      <c r="D210" s="20">
        <v>0.88339999999999996</v>
      </c>
      <c r="E210" s="21">
        <v>0</v>
      </c>
      <c r="F210" s="21">
        <v>0</v>
      </c>
      <c r="G210" s="20">
        <v>0.20979999999999999</v>
      </c>
      <c r="H210" s="21">
        <v>0</v>
      </c>
      <c r="I210" s="21">
        <v>0</v>
      </c>
      <c r="J210" s="21">
        <v>1.0845</v>
      </c>
      <c r="K210" s="21">
        <v>0</v>
      </c>
      <c r="L210" s="21">
        <v>0.38579999999999998</v>
      </c>
      <c r="M210" s="21">
        <v>8.0000000000000004E-4</v>
      </c>
      <c r="N210" s="21">
        <v>4.0000000000000002E-4</v>
      </c>
      <c r="O210" s="20">
        <v>1E-4</v>
      </c>
      <c r="P210" s="22">
        <v>0.35470000000000002</v>
      </c>
      <c r="Q210" s="9"/>
    </row>
    <row r="211" spans="1:17" s="2" customFormat="1">
      <c r="A211" s="38">
        <f t="shared" si="8"/>
        <v>205</v>
      </c>
      <c r="B211" s="13" t="s">
        <v>204</v>
      </c>
      <c r="C211" s="21">
        <f t="shared" si="7"/>
        <v>0.71566666666666667</v>
      </c>
      <c r="D211" s="21">
        <v>0</v>
      </c>
      <c r="E211" s="21">
        <v>0</v>
      </c>
      <c r="F211" s="21">
        <v>0</v>
      </c>
      <c r="G211" s="20">
        <v>0.22170000000000001</v>
      </c>
      <c r="H211" s="21">
        <v>0</v>
      </c>
      <c r="I211" s="21">
        <v>0</v>
      </c>
      <c r="J211" s="18">
        <v>0</v>
      </c>
      <c r="K211" s="21">
        <v>0</v>
      </c>
      <c r="L211" s="21">
        <f>1.5382/6</f>
        <v>0.25636666666666669</v>
      </c>
      <c r="M211" s="21">
        <v>0</v>
      </c>
      <c r="N211" s="18">
        <v>0</v>
      </c>
      <c r="O211" s="18">
        <v>0</v>
      </c>
      <c r="P211" s="22">
        <v>0.23760000000000001</v>
      </c>
      <c r="Q211" s="9"/>
    </row>
    <row r="212" spans="1:17" s="2" customFormat="1">
      <c r="A212" s="38">
        <f t="shared" si="8"/>
        <v>206</v>
      </c>
      <c r="B212" s="13" t="s">
        <v>205</v>
      </c>
      <c r="C212" s="20">
        <f t="shared" si="7"/>
        <v>3.0778000000000003</v>
      </c>
      <c r="D212" s="6">
        <v>0.60109999999999997</v>
      </c>
      <c r="E212" s="18">
        <v>0</v>
      </c>
      <c r="F212" s="18">
        <v>0</v>
      </c>
      <c r="G212" s="6">
        <v>0.22220000000000001</v>
      </c>
      <c r="H212" s="18">
        <v>0</v>
      </c>
      <c r="I212" s="18">
        <v>0</v>
      </c>
      <c r="J212" s="6">
        <v>0.88339999999999996</v>
      </c>
      <c r="K212" s="18">
        <v>0</v>
      </c>
      <c r="L212" s="6">
        <v>0.91190000000000004</v>
      </c>
      <c r="M212" s="6">
        <v>6.9999999999999999E-4</v>
      </c>
      <c r="N212" s="21">
        <v>4.0000000000000002E-4</v>
      </c>
      <c r="O212" s="20">
        <v>1E-4</v>
      </c>
      <c r="P212" s="19">
        <v>0.45800000000000002</v>
      </c>
      <c r="Q212" s="9"/>
    </row>
    <row r="213" spans="1:17" s="2" customFormat="1">
      <c r="A213" s="38">
        <f t="shared" si="8"/>
        <v>207</v>
      </c>
      <c r="B213" s="13" t="s">
        <v>206</v>
      </c>
      <c r="C213" s="20">
        <f t="shared" si="7"/>
        <v>3.0999000000000003</v>
      </c>
      <c r="D213" s="6">
        <v>0.55110000000000003</v>
      </c>
      <c r="E213" s="18">
        <v>0</v>
      </c>
      <c r="F213" s="18">
        <v>0</v>
      </c>
      <c r="G213" s="18">
        <v>0.23200000000000001</v>
      </c>
      <c r="H213" s="18">
        <v>0</v>
      </c>
      <c r="I213" s="18">
        <v>0</v>
      </c>
      <c r="J213" s="6">
        <v>0.80220000000000002</v>
      </c>
      <c r="K213" s="18">
        <v>0</v>
      </c>
      <c r="L213" s="6">
        <v>0.89249999999999996</v>
      </c>
      <c r="M213" s="6">
        <v>1.4E-3</v>
      </c>
      <c r="N213" s="21">
        <v>4.0000000000000002E-4</v>
      </c>
      <c r="O213" s="20">
        <v>1E-4</v>
      </c>
      <c r="P213" s="7">
        <v>0.62019999999999997</v>
      </c>
      <c r="Q213" s="9"/>
    </row>
    <row r="214" spans="1:17" s="2" customFormat="1">
      <c r="A214" s="38">
        <f t="shared" si="8"/>
        <v>208</v>
      </c>
      <c r="B214" s="13" t="s">
        <v>207</v>
      </c>
      <c r="C214" s="20">
        <f t="shared" si="7"/>
        <v>3.1392000000000007</v>
      </c>
      <c r="D214" s="6">
        <v>0.68169999999999997</v>
      </c>
      <c r="E214" s="18">
        <v>0</v>
      </c>
      <c r="F214" s="18">
        <v>0</v>
      </c>
      <c r="G214" s="6">
        <v>0.18870000000000001</v>
      </c>
      <c r="H214" s="18">
        <v>0</v>
      </c>
      <c r="I214" s="18">
        <v>0</v>
      </c>
      <c r="J214" s="18">
        <v>0.96060000000000001</v>
      </c>
      <c r="K214" s="18">
        <v>0</v>
      </c>
      <c r="L214" s="6">
        <v>0.79239999999999999</v>
      </c>
      <c r="M214" s="6">
        <v>4.8500000000000001E-2</v>
      </c>
      <c r="N214" s="21">
        <v>4.0000000000000002E-4</v>
      </c>
      <c r="O214" s="20">
        <v>1E-4</v>
      </c>
      <c r="P214" s="19">
        <v>0.46679999999999999</v>
      </c>
      <c r="Q214" s="9"/>
    </row>
    <row r="215" spans="1:17" s="2" customFormat="1">
      <c r="A215" s="38">
        <f t="shared" si="8"/>
        <v>209</v>
      </c>
      <c r="B215" s="13" t="s">
        <v>208</v>
      </c>
      <c r="C215" s="20">
        <f t="shared" si="7"/>
        <v>3.3542999999999998</v>
      </c>
      <c r="D215" s="6">
        <v>0.79810000000000003</v>
      </c>
      <c r="E215" s="18">
        <v>0</v>
      </c>
      <c r="F215" s="18">
        <v>0</v>
      </c>
      <c r="G215" s="6">
        <v>0.1835</v>
      </c>
      <c r="H215" s="18">
        <v>0</v>
      </c>
      <c r="I215" s="18">
        <v>0</v>
      </c>
      <c r="J215" s="18">
        <v>1.0896999999999999</v>
      </c>
      <c r="K215" s="18">
        <v>0</v>
      </c>
      <c r="L215" s="6">
        <v>0.94550000000000001</v>
      </c>
      <c r="M215" s="6">
        <v>8.0000000000000004E-4</v>
      </c>
      <c r="N215" s="21">
        <v>4.0000000000000002E-4</v>
      </c>
      <c r="O215" s="20">
        <v>1E-4</v>
      </c>
      <c r="P215" s="19">
        <v>0.3362</v>
      </c>
      <c r="Q215" s="9"/>
    </row>
    <row r="216" spans="1:17" s="2" customFormat="1">
      <c r="A216" s="38">
        <f t="shared" si="8"/>
        <v>210</v>
      </c>
      <c r="B216" s="13" t="s">
        <v>209</v>
      </c>
      <c r="C216" s="21">
        <f t="shared" si="7"/>
        <v>3.5203499999999996</v>
      </c>
      <c r="D216" s="6">
        <v>0.89810000000000001</v>
      </c>
      <c r="E216" s="18">
        <v>0</v>
      </c>
      <c r="F216" s="18">
        <v>0</v>
      </c>
      <c r="G216" s="6">
        <v>0.17510000000000001</v>
      </c>
      <c r="H216" s="18">
        <v>0</v>
      </c>
      <c r="I216" s="18">
        <v>0</v>
      </c>
      <c r="J216" s="18">
        <v>1.4297</v>
      </c>
      <c r="K216" s="18">
        <v>0</v>
      </c>
      <c r="L216" s="18">
        <f>1.3093/2</f>
        <v>0.65464999999999995</v>
      </c>
      <c r="M216" s="6">
        <v>1.4E-3</v>
      </c>
      <c r="N216" s="21">
        <v>4.0000000000000002E-4</v>
      </c>
      <c r="O216" s="20">
        <v>1E-4</v>
      </c>
      <c r="P216" s="19">
        <v>0.3609</v>
      </c>
      <c r="Q216" s="9"/>
    </row>
    <row r="217" spans="1:17" s="2" customFormat="1">
      <c r="A217" s="38">
        <f t="shared" si="8"/>
        <v>211</v>
      </c>
      <c r="B217" s="13" t="s">
        <v>210</v>
      </c>
      <c r="C217" s="21">
        <f t="shared" si="7"/>
        <v>3.5203499999999996</v>
      </c>
      <c r="D217" s="6">
        <v>0.89810000000000001</v>
      </c>
      <c r="E217" s="18">
        <v>0</v>
      </c>
      <c r="F217" s="18">
        <v>0</v>
      </c>
      <c r="G217" s="6">
        <v>0.17510000000000001</v>
      </c>
      <c r="H217" s="18">
        <v>0</v>
      </c>
      <c r="I217" s="18">
        <v>0</v>
      </c>
      <c r="J217" s="18">
        <v>1.4297</v>
      </c>
      <c r="K217" s="18">
        <v>0</v>
      </c>
      <c r="L217" s="18">
        <f>1.3093/2</f>
        <v>0.65464999999999995</v>
      </c>
      <c r="M217" s="6">
        <v>1.4E-3</v>
      </c>
      <c r="N217" s="21">
        <v>4.0000000000000002E-4</v>
      </c>
      <c r="O217" s="20">
        <v>1E-4</v>
      </c>
      <c r="P217" s="19">
        <v>0.3609</v>
      </c>
      <c r="Q217" s="9"/>
    </row>
    <row r="218" spans="1:17" s="2" customFormat="1">
      <c r="A218" s="38">
        <f t="shared" si="8"/>
        <v>212</v>
      </c>
      <c r="B218" s="13" t="s">
        <v>211</v>
      </c>
      <c r="C218" s="21">
        <f t="shared" si="7"/>
        <v>3.0203499999999996</v>
      </c>
      <c r="D218" s="6">
        <v>0.69810000000000005</v>
      </c>
      <c r="E218" s="18">
        <v>0</v>
      </c>
      <c r="F218" s="18">
        <v>0</v>
      </c>
      <c r="G218" s="6">
        <v>0.17510000000000001</v>
      </c>
      <c r="H218" s="18">
        <v>0</v>
      </c>
      <c r="I218" s="18">
        <v>0</v>
      </c>
      <c r="J218" s="18">
        <v>1.1296999999999999</v>
      </c>
      <c r="K218" s="18">
        <v>0</v>
      </c>
      <c r="L218" s="18">
        <f>1.3093/2</f>
        <v>0.65464999999999995</v>
      </c>
      <c r="M218" s="6">
        <v>1.4E-3</v>
      </c>
      <c r="N218" s="21">
        <v>4.0000000000000002E-4</v>
      </c>
      <c r="O218" s="20">
        <v>1E-4</v>
      </c>
      <c r="P218" s="19">
        <v>0.3609</v>
      </c>
      <c r="Q218" s="9"/>
    </row>
    <row r="219" spans="1:17" s="2" customFormat="1">
      <c r="A219" s="38">
        <f t="shared" si="8"/>
        <v>213</v>
      </c>
      <c r="B219" s="13" t="s">
        <v>212</v>
      </c>
      <c r="C219" s="21">
        <f t="shared" si="7"/>
        <v>3.0041500000000001</v>
      </c>
      <c r="D219" s="6">
        <v>0.69810000000000005</v>
      </c>
      <c r="E219" s="18">
        <v>0</v>
      </c>
      <c r="F219" s="18">
        <v>0</v>
      </c>
      <c r="G219" s="6">
        <v>0.16980000000000001</v>
      </c>
      <c r="H219" s="18">
        <v>0</v>
      </c>
      <c r="I219" s="18">
        <v>0</v>
      </c>
      <c r="J219" s="18">
        <v>1.1296999999999999</v>
      </c>
      <c r="K219" s="18">
        <v>0</v>
      </c>
      <c r="L219" s="18">
        <f>1.3093/2</f>
        <v>0.65464999999999995</v>
      </c>
      <c r="M219" s="6">
        <v>1.4E-3</v>
      </c>
      <c r="N219" s="21">
        <v>4.0000000000000002E-4</v>
      </c>
      <c r="O219" s="20">
        <v>1E-4</v>
      </c>
      <c r="P219" s="19">
        <v>0.35</v>
      </c>
      <c r="Q219" s="9"/>
    </row>
    <row r="220" spans="1:17" s="2" customFormat="1">
      <c r="A220" s="38">
        <f t="shared" si="8"/>
        <v>214</v>
      </c>
      <c r="B220" s="13" t="s">
        <v>213</v>
      </c>
      <c r="C220" s="21">
        <f t="shared" si="7"/>
        <v>3.1133499999999996</v>
      </c>
      <c r="D220" s="6">
        <v>0.69810000000000005</v>
      </c>
      <c r="E220" s="18">
        <v>0</v>
      </c>
      <c r="F220" s="18">
        <v>0</v>
      </c>
      <c r="G220" s="6">
        <v>0.17510000000000001</v>
      </c>
      <c r="H220" s="18">
        <v>0</v>
      </c>
      <c r="I220" s="18">
        <v>0</v>
      </c>
      <c r="J220" s="18">
        <v>1.2226999999999999</v>
      </c>
      <c r="K220" s="18">
        <v>0</v>
      </c>
      <c r="L220" s="18">
        <f>1.3093/2</f>
        <v>0.65464999999999995</v>
      </c>
      <c r="M220" s="6">
        <v>1.4E-3</v>
      </c>
      <c r="N220" s="21">
        <v>4.0000000000000002E-4</v>
      </c>
      <c r="O220" s="20">
        <v>1E-4</v>
      </c>
      <c r="P220" s="19">
        <v>0.3609</v>
      </c>
      <c r="Q220" s="9"/>
    </row>
    <row r="221" spans="1:17">
      <c r="A221" s="38">
        <f t="shared" si="8"/>
        <v>215</v>
      </c>
      <c r="B221" s="13" t="s">
        <v>214</v>
      </c>
      <c r="C221" s="21">
        <f t="shared" si="7"/>
        <v>2.9297500000000003</v>
      </c>
      <c r="D221" s="6">
        <v>0.68340000000000001</v>
      </c>
      <c r="E221" s="18">
        <v>0</v>
      </c>
      <c r="F221" s="18">
        <v>0</v>
      </c>
      <c r="G221" s="18">
        <v>0.2099</v>
      </c>
      <c r="H221" s="18">
        <v>0</v>
      </c>
      <c r="I221" s="18">
        <v>0</v>
      </c>
      <c r="J221" s="6">
        <v>0.91139999999999999</v>
      </c>
      <c r="K221" s="18">
        <v>0</v>
      </c>
      <c r="L221" s="18">
        <f>1.0927/2</f>
        <v>0.54635</v>
      </c>
      <c r="M221" s="18">
        <v>1.2999999999999999E-3</v>
      </c>
      <c r="N221" s="21">
        <v>4.0000000000000002E-4</v>
      </c>
      <c r="O221" s="20">
        <v>1E-4</v>
      </c>
      <c r="P221" s="7">
        <v>0.57689999999999997</v>
      </c>
    </row>
    <row r="222" spans="1:17">
      <c r="A222" s="38">
        <f t="shared" si="8"/>
        <v>216</v>
      </c>
      <c r="B222" s="13" t="s">
        <v>215</v>
      </c>
      <c r="C222" s="20">
        <f t="shared" si="7"/>
        <v>3.0042</v>
      </c>
      <c r="D222" s="6">
        <v>0.79410000000000003</v>
      </c>
      <c r="E222" s="18">
        <v>0</v>
      </c>
      <c r="F222" s="18">
        <v>0</v>
      </c>
      <c r="G222" s="18">
        <v>0.20960000000000001</v>
      </c>
      <c r="H222" s="18">
        <v>0</v>
      </c>
      <c r="I222" s="18">
        <v>0</v>
      </c>
      <c r="J222" s="6">
        <v>1.0867</v>
      </c>
      <c r="K222" s="18">
        <v>0</v>
      </c>
      <c r="L222" s="6">
        <v>0.44379999999999997</v>
      </c>
      <c r="M222" s="18">
        <v>8.9999999999999998E-4</v>
      </c>
      <c r="N222" s="21">
        <v>4.0000000000000002E-4</v>
      </c>
      <c r="O222" s="20">
        <v>1E-4</v>
      </c>
      <c r="P222" s="7">
        <v>0.46860000000000002</v>
      </c>
    </row>
    <row r="223" spans="1:17">
      <c r="A223" s="38">
        <f t="shared" si="8"/>
        <v>217</v>
      </c>
      <c r="B223" s="13" t="s">
        <v>216</v>
      </c>
      <c r="C223" s="20">
        <f t="shared" si="7"/>
        <v>3.0026000000000002</v>
      </c>
      <c r="D223" s="6">
        <v>0.65439999999999998</v>
      </c>
      <c r="E223" s="18">
        <v>0</v>
      </c>
      <c r="F223" s="18">
        <v>0</v>
      </c>
      <c r="G223" s="18">
        <v>0.18920000000000001</v>
      </c>
      <c r="H223" s="18">
        <v>0</v>
      </c>
      <c r="I223" s="18">
        <v>0</v>
      </c>
      <c r="J223" s="6">
        <v>0.96619999999999995</v>
      </c>
      <c r="K223" s="18">
        <v>0</v>
      </c>
      <c r="L223" s="6">
        <v>0.72289999999999999</v>
      </c>
      <c r="M223" s="18">
        <v>1.4E-3</v>
      </c>
      <c r="N223" s="21">
        <v>4.0000000000000002E-4</v>
      </c>
      <c r="O223" s="20">
        <v>1E-4</v>
      </c>
      <c r="P223" s="19">
        <v>0.46800000000000003</v>
      </c>
    </row>
    <row r="224" spans="1:17">
      <c r="A224" s="38">
        <f t="shared" si="8"/>
        <v>218</v>
      </c>
      <c r="B224" s="13" t="s">
        <v>217</v>
      </c>
      <c r="C224" s="20">
        <f t="shared" si="7"/>
        <v>2.9735</v>
      </c>
      <c r="D224" s="6">
        <v>0.68340000000000001</v>
      </c>
      <c r="E224" s="18">
        <v>0</v>
      </c>
      <c r="F224" s="18">
        <v>0</v>
      </c>
      <c r="G224" s="18">
        <v>0.2276</v>
      </c>
      <c r="H224" s="18">
        <v>0</v>
      </c>
      <c r="I224" s="18">
        <v>0</v>
      </c>
      <c r="J224" s="6">
        <v>0.98140000000000005</v>
      </c>
      <c r="K224" s="18">
        <v>0</v>
      </c>
      <c r="L224" s="6">
        <v>0.4536</v>
      </c>
      <c r="M224" s="18">
        <v>1.4E-3</v>
      </c>
      <c r="N224" s="21">
        <v>4.0000000000000002E-4</v>
      </c>
      <c r="O224" s="20">
        <v>1E-4</v>
      </c>
      <c r="P224" s="7">
        <v>0.62560000000000004</v>
      </c>
    </row>
    <row r="225" spans="1:16">
      <c r="A225" s="38">
        <f t="shared" si="8"/>
        <v>219</v>
      </c>
      <c r="B225" s="14" t="s">
        <v>218</v>
      </c>
      <c r="C225" s="20">
        <f t="shared" si="7"/>
        <v>3.0061000000000004</v>
      </c>
      <c r="D225" s="6">
        <v>0.70020000000000004</v>
      </c>
      <c r="E225" s="18">
        <v>0</v>
      </c>
      <c r="F225" s="18">
        <v>0</v>
      </c>
      <c r="G225" s="6">
        <v>0.20880000000000001</v>
      </c>
      <c r="H225" s="18">
        <v>0</v>
      </c>
      <c r="I225" s="18">
        <v>0</v>
      </c>
      <c r="J225" s="18">
        <v>0.91320000000000001</v>
      </c>
      <c r="K225" s="18">
        <v>0</v>
      </c>
      <c r="L225" s="18">
        <v>0.65369999999999995</v>
      </c>
      <c r="M225" s="6">
        <v>4.1099999999999998E-2</v>
      </c>
      <c r="N225" s="18">
        <v>6.7999999999999996E-3</v>
      </c>
      <c r="O225" s="6">
        <v>2.3199999999999998E-2</v>
      </c>
      <c r="P225" s="7">
        <v>0.45910000000000001</v>
      </c>
    </row>
    <row r="226" spans="1:16">
      <c r="A226" s="38">
        <f t="shared" si="8"/>
        <v>220</v>
      </c>
      <c r="B226" s="13" t="s">
        <v>219</v>
      </c>
      <c r="C226" s="20">
        <f t="shared" si="7"/>
        <v>2.8529000000000004</v>
      </c>
      <c r="D226" s="6">
        <v>0.5948</v>
      </c>
      <c r="E226" s="18">
        <v>0</v>
      </c>
      <c r="F226" s="18">
        <v>0</v>
      </c>
      <c r="G226" s="18">
        <v>0.2382</v>
      </c>
      <c r="H226" s="18">
        <v>0</v>
      </c>
      <c r="I226" s="18">
        <v>0</v>
      </c>
      <c r="J226" s="6">
        <v>0.87450000000000006</v>
      </c>
      <c r="K226" s="18">
        <v>0</v>
      </c>
      <c r="L226" s="6">
        <v>0.65290000000000004</v>
      </c>
      <c r="M226" s="18">
        <v>1.1000000000000001E-3</v>
      </c>
      <c r="N226" s="21">
        <v>4.0000000000000002E-4</v>
      </c>
      <c r="O226" s="20">
        <v>1E-4</v>
      </c>
      <c r="P226" s="7">
        <v>0.4909</v>
      </c>
    </row>
    <row r="227" spans="1:16">
      <c r="A227" s="38">
        <f t="shared" si="8"/>
        <v>221</v>
      </c>
      <c r="B227" s="13" t="s">
        <v>220</v>
      </c>
      <c r="C227" s="20">
        <f t="shared" si="7"/>
        <v>3.1654</v>
      </c>
      <c r="D227" s="6">
        <v>0.59660000000000002</v>
      </c>
      <c r="E227" s="18">
        <v>0</v>
      </c>
      <c r="F227" s="18">
        <v>0</v>
      </c>
      <c r="G227" s="18">
        <v>0.1933</v>
      </c>
      <c r="H227" s="18">
        <v>0</v>
      </c>
      <c r="I227" s="18">
        <v>0</v>
      </c>
      <c r="J227" s="6">
        <v>0.89329999999999998</v>
      </c>
      <c r="K227" s="18">
        <v>0</v>
      </c>
      <c r="L227" s="6">
        <v>0.90649999999999997</v>
      </c>
      <c r="M227" s="18">
        <v>1.4E-3</v>
      </c>
      <c r="N227" s="21">
        <v>4.0000000000000002E-4</v>
      </c>
      <c r="O227" s="20">
        <v>1E-4</v>
      </c>
      <c r="P227" s="7">
        <v>0.57379999999999998</v>
      </c>
    </row>
    <row r="228" spans="1:16" ht="13.5" thickBot="1">
      <c r="A228" s="39">
        <f t="shared" si="8"/>
        <v>222</v>
      </c>
      <c r="B228" s="15" t="s">
        <v>221</v>
      </c>
      <c r="C228" s="25">
        <f t="shared" si="7"/>
        <v>2.9065000000000003</v>
      </c>
      <c r="D228" s="26">
        <v>0.79110000000000003</v>
      </c>
      <c r="E228" s="27">
        <v>0</v>
      </c>
      <c r="F228" s="27">
        <v>0</v>
      </c>
      <c r="G228" s="27">
        <v>0.20430000000000001</v>
      </c>
      <c r="H228" s="27">
        <v>0</v>
      </c>
      <c r="I228" s="27">
        <v>0</v>
      </c>
      <c r="J228" s="26">
        <v>0.96220000000000006</v>
      </c>
      <c r="K228" s="27">
        <v>0</v>
      </c>
      <c r="L228" s="26">
        <v>0.45800000000000002</v>
      </c>
      <c r="M228" s="27">
        <v>4.9000000000000002E-2</v>
      </c>
      <c r="N228" s="28">
        <v>4.4000000000000003E-3</v>
      </c>
      <c r="O228" s="25">
        <v>1.6400000000000001E-2</v>
      </c>
      <c r="P228" s="29">
        <v>0.42109999999999997</v>
      </c>
    </row>
    <row r="229" spans="1:16">
      <c r="A229" s="40"/>
      <c r="B229" s="41"/>
      <c r="C229" s="42"/>
      <c r="D229" s="30"/>
      <c r="E229" s="43"/>
      <c r="F229" s="43"/>
      <c r="G229" s="43"/>
      <c r="H229" s="43"/>
      <c r="I229" s="43"/>
      <c r="J229" s="30"/>
      <c r="K229" s="43"/>
      <c r="L229" s="30"/>
      <c r="M229" s="43"/>
      <c r="N229" s="44"/>
      <c r="O229" s="42"/>
      <c r="P229" s="30"/>
    </row>
    <row r="230" spans="1:16">
      <c r="A230" s="40"/>
      <c r="B230" s="41"/>
      <c r="C230" s="42"/>
      <c r="D230" s="30"/>
      <c r="E230" s="43"/>
      <c r="F230" s="43"/>
      <c r="G230" s="43"/>
      <c r="H230" s="43"/>
      <c r="I230" s="43"/>
      <c r="J230" s="30"/>
      <c r="K230" s="43"/>
      <c r="L230" s="30"/>
      <c r="M230" s="43"/>
      <c r="N230" s="44"/>
      <c r="O230" s="42"/>
      <c r="P230" s="30"/>
    </row>
    <row r="231" spans="1:16">
      <c r="A231" s="40"/>
      <c r="B231" s="41"/>
      <c r="C231" s="42"/>
      <c r="D231" s="30"/>
      <c r="E231" s="43"/>
      <c r="F231" s="43"/>
      <c r="G231" s="43"/>
      <c r="H231" s="43"/>
      <c r="I231" s="43"/>
      <c r="J231" s="30"/>
      <c r="K231" s="43"/>
      <c r="L231" s="30"/>
      <c r="M231" s="43"/>
      <c r="N231" s="44"/>
      <c r="O231" s="42"/>
      <c r="P231" s="30"/>
    </row>
    <row r="235" spans="1:16" ht="18">
      <c r="B235" s="45" t="s">
        <v>234</v>
      </c>
      <c r="C235" s="46"/>
      <c r="D235" s="46"/>
      <c r="E235" s="46" t="s">
        <v>239</v>
      </c>
      <c r="F235" s="46"/>
      <c r="G235" s="46"/>
      <c r="H235" s="46" t="s">
        <v>238</v>
      </c>
    </row>
  </sheetData>
  <mergeCells count="2">
    <mergeCell ref="A1:P1"/>
    <mergeCell ref="A2:P2"/>
  </mergeCells>
  <phoneticPr fontId="3" type="noConversion"/>
  <pageMargins left="0.39370078740157483" right="0.19685039370078741" top="0.59055118110236227" bottom="0.19685039370078741" header="0.31496062992125984" footer="0.31496062992125984"/>
  <pageSetup paperSize="9" scale="77" orientation="landscape" r:id="rId1"/>
  <rowBreaks count="1" manualBreakCount="1">
    <brk id="207" max="1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regp2</cp:lastModifiedBy>
  <cp:lastPrinted>2019-07-05T10:49:48Z</cp:lastPrinted>
  <dcterms:created xsi:type="dcterms:W3CDTF">2019-06-04T13:34:54Z</dcterms:created>
  <dcterms:modified xsi:type="dcterms:W3CDTF">2019-07-08T10:44:37Z</dcterms:modified>
</cp:coreProperties>
</file>