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65" yWindow="-180" windowWidth="13980" windowHeight="9660" tabRatio="500"/>
  </bookViews>
  <sheets>
    <sheet name="Лист1" sheetId="1" r:id="rId1"/>
  </sheets>
  <definedNames>
    <definedName name="_xlnm.Print_Titles" localSheetId="0">Лист1!$65:$66</definedName>
    <definedName name="_xlnm.Print_Area" localSheetId="0">Лист1!$A$1:$D$165</definedName>
  </definedNames>
  <calcPr calcId="125725" fullCalcOnLoad="1"/>
</workbook>
</file>

<file path=xl/calcChain.xml><?xml version="1.0" encoding="utf-8"?>
<calcChain xmlns="http://schemas.openxmlformats.org/spreadsheetml/2006/main">
  <c r="D133" i="1"/>
  <c r="C87"/>
  <c r="C85"/>
  <c r="D87"/>
  <c r="D85"/>
  <c r="D24"/>
  <c r="D21"/>
  <c r="D20"/>
  <c r="C21"/>
  <c r="C14"/>
  <c r="C12"/>
  <c r="C11" s="1"/>
  <c r="C10" s="1"/>
  <c r="C9" s="1"/>
  <c r="D146"/>
  <c r="D153"/>
  <c r="D152"/>
  <c r="D141"/>
  <c r="D100"/>
  <c r="C100"/>
  <c r="C106"/>
  <c r="D11"/>
  <c r="C24"/>
  <c r="C20" s="1"/>
  <c r="D106"/>
  <c r="D50"/>
  <c r="C146"/>
  <c r="C140"/>
  <c r="C141"/>
  <c r="D18"/>
  <c r="D28"/>
  <c r="D27"/>
  <c r="D30"/>
  <c r="D37"/>
  <c r="D48"/>
  <c r="D53"/>
  <c r="D36" s="1"/>
  <c r="D56"/>
  <c r="D73"/>
  <c r="C73"/>
  <c r="C72" s="1"/>
  <c r="C136"/>
  <c r="C135" s="1"/>
  <c r="C18"/>
  <c r="C28"/>
  <c r="C27" s="1"/>
  <c r="C30"/>
  <c r="C34"/>
  <c r="C33" s="1"/>
  <c r="C37"/>
  <c r="C48"/>
  <c r="C50"/>
  <c r="C56"/>
  <c r="C36" s="1"/>
  <c r="D34"/>
  <c r="D33" s="1"/>
  <c r="D9" s="1"/>
  <c r="C63"/>
  <c r="C62" s="1"/>
  <c r="C68"/>
  <c r="C79"/>
  <c r="C81"/>
  <c r="D63"/>
  <c r="D68"/>
  <c r="D62" s="1"/>
  <c r="D61" s="1"/>
  <c r="D79"/>
  <c r="D81"/>
  <c r="C93"/>
  <c r="C92"/>
  <c r="C91" s="1"/>
  <c r="D93"/>
  <c r="D92" s="1"/>
  <c r="D91" s="1"/>
  <c r="C98"/>
  <c r="C97"/>
  <c r="C96" s="1"/>
  <c r="C104"/>
  <c r="D98"/>
  <c r="D104"/>
  <c r="D97" s="1"/>
  <c r="D96" s="1"/>
  <c r="C125"/>
  <c r="C124"/>
  <c r="C123" s="1"/>
  <c r="D125"/>
  <c r="D124" s="1"/>
  <c r="D123" s="1"/>
  <c r="D129"/>
  <c r="C133"/>
  <c r="C132" s="1"/>
  <c r="D136"/>
  <c r="D135"/>
  <c r="D132" s="1"/>
  <c r="C150"/>
  <c r="C149" s="1"/>
  <c r="C153"/>
  <c r="C152"/>
  <c r="D150"/>
  <c r="D149" s="1"/>
  <c r="D162" s="1"/>
  <c r="C157"/>
  <c r="C156" s="1"/>
  <c r="C155" s="1"/>
  <c r="D157"/>
  <c r="D156"/>
  <c r="D155" s="1"/>
  <c r="C160"/>
  <c r="D160"/>
  <c r="D140"/>
  <c r="D72"/>
  <c r="D10"/>
  <c r="D121" l="1"/>
  <c r="C162"/>
  <c r="D163"/>
  <c r="C61"/>
  <c r="C121" s="1"/>
  <c r="C163" l="1"/>
</calcChain>
</file>

<file path=xl/sharedStrings.xml><?xml version="1.0" encoding="utf-8"?>
<sst xmlns="http://schemas.openxmlformats.org/spreadsheetml/2006/main" count="170" uniqueCount="155">
  <si>
    <t>грн.</t>
  </si>
  <si>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</si>
  <si>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</si>
  <si>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</si>
  <si>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</si>
  <si>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</si>
  <si>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</si>
  <si>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</si>
  <si>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</si>
  <si>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</si>
  <si>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</si>
  <si>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</si>
  <si>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</si>
  <si>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</si>
  <si>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</si>
  <si>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</si>
  <si>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Рентна плата  за спеціальне використання води водних об'єктів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</si>
  <si>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</si>
  <si>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</si>
  <si>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</si>
  <si>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</si>
  <si>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</si>
  <si>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Окремі податки і збори, що зараховуються до місцевих бюджетів</t>
  </si>
  <si>
    <t>Місцеві податки і збори, нараховані до 1 січня 2011 року</t>
  </si>
  <si>
    <t>Комунальний податок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</si>
  <si>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</si>
  <si>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</si>
  <si>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</si>
  <si>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</si>
  <si>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</si>
  <si>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</si>
  <si>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</si>
  <si>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</si>
  <si>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</si>
  <si>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</si>
  <si>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</si>
  <si>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</si>
  <si>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</si>
  <si>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</si>
  <si>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</si>
  <si>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</si>
  <si>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</si>
  <si>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Збір за провадження торговельної діяльності (роздрібна торгівля), сплачений фізичними особами, що справлявся до 1 січня 2015 року</t>
  </si>
  <si>
    <t>Збір за провадження торговельної діяльності (роздрібна торгівля), сплачений юридичними особами,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</si>
  <si>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</si>
  <si>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</si>
  <si>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</si>
  <si>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</si>
  <si>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</si>
  <si>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</si>
  <si>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</si>
  <si>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державних або комунальних унітарних підприємств та їх об'єднань, що вилучається до відповідного бюджету, та  дивіденди (дохід), нараховані на акції (частки, паї) господарських товариств,  у статутних капіталах яких є державна або комунальна власність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</si>
  <si>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</si>
  <si>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 xml:space="preserve">         продовження додатку 1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</si>
  <si>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</si>
  <si>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</si>
  <si>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</si>
  <si>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</si>
  <si>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</si>
  <si>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</si>
  <si>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</si>
  <si>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</si>
  <si>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</si>
  <si>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</si>
  <si>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</si>
  <si>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</si>
  <si>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</si>
  <si>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</si>
  <si>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</si>
  <si>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</si>
  <si>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</si>
  <si>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</si>
  <si>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</si>
  <si>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</si>
  <si>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</si>
  <si>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</si>
  <si>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</si>
  <si>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</si>
  <si>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</si>
  <si>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</si>
  <si>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</si>
  <si>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</si>
  <si>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</si>
  <si>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</si>
  <si>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</si>
  <si>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</si>
  <si>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</si>
  <si>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</si>
  <si>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</si>
  <si>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</si>
  <si>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</si>
  <si>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</si>
  <si>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Субвенція з місцевого бюджету за рахунок залишку коштів медичної субвенції, що утворився на початок бюджетного періоду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</si>
  <si>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</si>
  <si>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</si>
  <si>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</si>
  <si>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</si>
  <si>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</si>
  <si>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</si>
  <si>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</si>
  <si>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</si>
  <si>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</si>
  <si>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</si>
  <si>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</si>
  <si>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</si>
  <si>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 xml:space="preserve">Доходи від власної підприємницької діяльності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</si>
  <si>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</si>
  <si>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</si>
  <si>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</si>
  <si>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</si>
  <si>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</si>
  <si>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</si>
  <si>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</si>
  <si>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</si>
  <si>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</si>
  <si>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</si>
  <si>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</si>
  <si>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</si>
  <si>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</si>
  <si>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</si>
  <si>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</si>
  <si>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</si>
  <si>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</si>
  <si>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Начальник фінансового управління</t>
  </si>
  <si>
    <t>Р.В.Роїк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</si>
  <si>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</si>
  <si>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</si>
  <si>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</si>
  <si>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Додаток 1</t>
  </si>
  <si>
    <t>до рішення виконавчого комітету</t>
  </si>
  <si>
    <t xml:space="preserve">від  </t>
  </si>
  <si>
    <t>№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</si>
  <si>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</si>
  <si>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</si>
  <si>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від викидів забруднюючих речовин в атмосферне повітря стаціонарними джерелами забруднення (за винятком викидів в атмосферне повітря двоокису виглецю)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</si>
  <si>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</si>
  <si>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Уточнений план 
на 2020 рік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</si>
  <si>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</si>
  <si>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</si>
  <si>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</si>
  <si>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</si>
  <si>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</si>
  <si>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</si>
  <si>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>Звіт про виконання міського бюджету м. Павлоград за 2020 рік</t>
  </si>
  <si>
    <t>Виконано 
за
2020 рік</t>
  </si>
  <si>
    <t>Субвенція з місцевого бюджету на забезпечення подачею кисню ліжкового фонду закладів охорони здоров'я,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</t>
  </si>
  <si>
    <t>Надходження коштів з рахунків виборчих фондів</t>
  </si>
  <si>
    <t>Надходження рентної плати за спеціальне використання води від підприємств житлово - комунального господарства</t>
  </si>
  <si>
    <t>Рентна плата за користування надрами для видобування інших користних копалин загальнодержавного значення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</si>
  <si>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</si>
  <si>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 xml:space="preserve">Місцеві податки </t>
  </si>
  <si>
    <t xml:space="preserve">Рентна плата за користування надрами 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</si>
  <si>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</si>
  <si>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Уточнений план 
</t>
  </si>
  <si>
    <t>Виконано</t>
  </si>
</sst>
</file>

<file path=xl/styles.xml><?xml version="1.0" encoding="utf-8"?>
<styleSheet xmlns="http://schemas.openxmlformats.org/spreadsheetml/2006/main">
  <numFmts count="1">
    <numFmt numFmtId="188" formatCode="#,##0.0"/>
  </numFmts>
  <fonts count="21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17"/>
      <name val="Times New Roman"/>
      <family val="1"/>
      <charset val="204"/>
    </font>
    <font>
      <sz val="17"/>
      <name val="Arial Cyr"/>
      <charset val="204"/>
    </font>
    <font>
      <sz val="8"/>
      <name val="Arial Cyr"/>
      <charset val="204"/>
    </font>
    <font>
      <sz val="14"/>
      <color indexed="8"/>
      <name val="Bradley Hand ITC"/>
      <family val="4"/>
    </font>
    <font>
      <b/>
      <sz val="14"/>
      <color indexed="9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24">
    <xf numFmtId="0" fontId="0" fillId="0" borderId="0" xfId="0"/>
    <xf numFmtId="0" fontId="0" fillId="0" borderId="0" xfId="0" applyFont="1"/>
    <xf numFmtId="2" fontId="0" fillId="2" borderId="0" xfId="0" applyNumberFormat="1" applyFont="1" applyFill="1"/>
    <xf numFmtId="2" fontId="0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4" fontId="2" fillId="2" borderId="0" xfId="0" applyNumberFormat="1" applyFont="1" applyFill="1" applyBorder="1" applyAlignment="1">
      <alignment vertical="top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0" fillId="2" borderId="0" xfId="0" applyFill="1"/>
    <xf numFmtId="0" fontId="4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" fillId="0" borderId="0" xfId="0" applyFont="1" applyAlignment="1">
      <alignment vertical="top"/>
    </xf>
    <xf numFmtId="0" fontId="14" fillId="0" borderId="0" xfId="0" applyFont="1" applyAlignment="1">
      <alignment horizontal="left"/>
    </xf>
    <xf numFmtId="2" fontId="1" fillId="2" borderId="0" xfId="0" applyNumberFormat="1" applyFont="1" applyFill="1" applyAlignment="1">
      <alignment vertical="top"/>
    </xf>
    <xf numFmtId="2" fontId="14" fillId="0" borderId="0" xfId="0" applyNumberFormat="1" applyFont="1" applyFill="1" applyAlignment="1">
      <alignment horizontal="left"/>
    </xf>
    <xf numFmtId="0" fontId="15" fillId="0" borderId="0" xfId="0" applyFont="1"/>
    <xf numFmtId="0" fontId="1" fillId="3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2" borderId="3" xfId="0" applyFont="1" applyFill="1" applyBorder="1" applyAlignment="1">
      <alignment vertical="top"/>
    </xf>
    <xf numFmtId="0" fontId="1" fillId="0" borderId="4" xfId="0" applyFont="1" applyFill="1" applyBorder="1" applyAlignment="1">
      <alignment wrapText="1" shrinkToFit="1"/>
    </xf>
    <xf numFmtId="0" fontId="1" fillId="0" borderId="5" xfId="0" applyNumberFormat="1" applyFont="1" applyFill="1" applyBorder="1" applyAlignment="1" applyProtection="1">
      <alignment vertical="top" wrapText="1"/>
    </xf>
    <xf numFmtId="4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vertical="top" wrapText="1" shrinkToFit="1"/>
    </xf>
    <xf numFmtId="0" fontId="2" fillId="0" borderId="0" xfId="0" applyFont="1" applyAlignment="1">
      <alignment wrapText="1"/>
    </xf>
    <xf numFmtId="2" fontId="1" fillId="2" borderId="0" xfId="0" applyNumberFormat="1" applyFont="1" applyFill="1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88" fontId="2" fillId="2" borderId="1" xfId="0" applyNumberFormat="1" applyFont="1" applyFill="1" applyBorder="1" applyAlignment="1">
      <alignment horizontal="center" vertical="center"/>
    </xf>
    <xf numFmtId="4" fontId="18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3" borderId="8" xfId="0" applyNumberFormat="1" applyFont="1" applyFill="1" applyBorder="1" applyAlignment="1" applyProtection="1">
      <alignment horizontal="center" vertical="center" wrapText="1"/>
    </xf>
    <xf numFmtId="3" fontId="1" fillId="0" borderId="8" xfId="0" applyNumberFormat="1" applyFont="1" applyFill="1" applyBorder="1" applyAlignment="1" applyProtection="1">
      <alignment horizontal="center" vertical="center" wrapText="1"/>
    </xf>
    <xf numFmtId="4" fontId="10" fillId="4" borderId="0" xfId="0" applyNumberFormat="1" applyFont="1" applyFill="1"/>
    <xf numFmtId="2" fontId="0" fillId="0" borderId="0" xfId="0" applyNumberFormat="1"/>
    <xf numFmtId="0" fontId="1" fillId="2" borderId="5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top" wrapText="1"/>
    </xf>
    <xf numFmtId="3" fontId="2" fillId="2" borderId="7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vertical="top" wrapText="1" shrinkToFit="1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vertical="top" wrapText="1" shrinkToFit="1"/>
    </xf>
    <xf numFmtId="4" fontId="2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/>
    <xf numFmtId="0" fontId="7" fillId="3" borderId="0" xfId="0" applyFont="1" applyFill="1"/>
    <xf numFmtId="4" fontId="1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 applyProtection="1">
      <alignment vertical="top" wrapText="1"/>
    </xf>
    <xf numFmtId="0" fontId="1" fillId="2" borderId="11" xfId="0" applyNumberFormat="1" applyFont="1" applyFill="1" applyBorder="1" applyAlignment="1">
      <alignment horizontal="left" vertical="top" wrapText="1" shrinkToFit="1"/>
    </xf>
    <xf numFmtId="0" fontId="1" fillId="2" borderId="12" xfId="0" applyFont="1" applyFill="1" applyBorder="1" applyAlignment="1">
      <alignment horizontal="left" vertical="top" wrapText="1" shrinkToFit="1"/>
    </xf>
    <xf numFmtId="0" fontId="1" fillId="3" borderId="8" xfId="0" applyNumberFormat="1" applyFont="1" applyFill="1" applyBorder="1" applyAlignment="1">
      <alignment horizontal="left" vertical="top" wrapText="1" shrinkToFit="1"/>
    </xf>
    <xf numFmtId="2" fontId="19" fillId="0" borderId="0" xfId="0" applyNumberFormat="1" applyFont="1" applyFill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7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5"/>
  <sheetViews>
    <sheetView tabSelected="1" view="pageBreakPreview" topLeftCell="A51" zoomScale="75" zoomScaleNormal="75" zoomScaleSheetLayoutView="75" workbookViewId="0">
      <selection activeCell="H13" sqref="H13"/>
    </sheetView>
  </sheetViews>
  <sheetFormatPr defaultColWidth="9" defaultRowHeight="12.75"/>
  <cols>
    <col min="1" max="1" width="13.140625" style="1" customWidth="1"/>
    <col min="2" max="2" width="98.7109375" style="1" customWidth="1"/>
    <col min="3" max="3" width="20.7109375" style="2" customWidth="1"/>
    <col min="4" max="4" width="22" style="3" customWidth="1"/>
    <col min="5" max="5" width="21.5703125" customWidth="1"/>
    <col min="6" max="7" width="18.140625" customWidth="1"/>
    <col min="8" max="8" width="15.7109375" bestFit="1" customWidth="1"/>
  </cols>
  <sheetData>
    <row r="1" spans="1:7" ht="14.45" customHeight="1">
      <c r="A1" s="6"/>
      <c r="B1" s="89"/>
      <c r="C1" s="90" t="s">
        <v>128</v>
      </c>
      <c r="D1" s="89"/>
      <c r="E1" s="7"/>
      <c r="F1" s="7"/>
      <c r="G1" s="7"/>
    </row>
    <row r="2" spans="1:7" ht="16.899999999999999" customHeight="1">
      <c r="A2" s="6"/>
      <c r="B2" s="89"/>
      <c r="C2" s="91" t="s">
        <v>129</v>
      </c>
      <c r="D2" s="89"/>
      <c r="E2" s="7"/>
      <c r="F2" s="7"/>
      <c r="G2" s="7"/>
    </row>
    <row r="3" spans="1:7" ht="22.15" customHeight="1">
      <c r="A3" s="6"/>
      <c r="B3" s="89"/>
      <c r="C3" s="92" t="s">
        <v>130</v>
      </c>
      <c r="D3" s="89"/>
      <c r="E3" s="7"/>
      <c r="F3" s="7"/>
      <c r="G3" s="7"/>
    </row>
    <row r="4" spans="1:7" ht="22.15" customHeight="1">
      <c r="A4" s="6"/>
      <c r="B4" s="89"/>
      <c r="C4" s="92" t="s">
        <v>131</v>
      </c>
      <c r="D4" s="89"/>
      <c r="E4" s="7"/>
      <c r="F4" s="7"/>
      <c r="G4" s="7"/>
    </row>
    <row r="5" spans="1:7" ht="24.6" customHeight="1">
      <c r="A5" s="119" t="s">
        <v>143</v>
      </c>
      <c r="B5" s="119"/>
      <c r="C5" s="119"/>
      <c r="D5" s="119"/>
      <c r="E5" s="7"/>
      <c r="F5" s="7"/>
      <c r="G5" s="7"/>
    </row>
    <row r="6" spans="1:7" ht="19.5" customHeight="1">
      <c r="A6" s="4"/>
      <c r="B6" s="4"/>
      <c r="C6" s="8"/>
      <c r="D6" s="118" t="s">
        <v>0</v>
      </c>
      <c r="E6" s="5"/>
      <c r="F6" s="5"/>
      <c r="G6" s="5"/>
    </row>
    <row r="7" spans="1:7" ht="73.150000000000006" customHeight="1">
      <c r="A7" s="9" t="s">
        <v>1</v>
      </c>
      <c r="B7" s="10" t="s">
        <v>2</v>
      </c>
      <c r="C7" s="11" t="s">
        <v>153</v>
      </c>
      <c r="D7" s="12" t="s">
        <v>154</v>
      </c>
      <c r="E7" s="13"/>
    </row>
    <row r="8" spans="1:7" ht="22.5">
      <c r="A8" s="14"/>
      <c r="B8" s="15" t="s">
        <v>3</v>
      </c>
      <c r="C8" s="16"/>
      <c r="D8" s="17"/>
      <c r="E8" s="13"/>
    </row>
    <row r="9" spans="1:7" ht="19.5" customHeight="1">
      <c r="A9" s="18">
        <v>10000000</v>
      </c>
      <c r="B9" s="19" t="s">
        <v>4</v>
      </c>
      <c r="C9" s="20">
        <f>C10+C27+C33+C36+C20</f>
        <v>476671672</v>
      </c>
      <c r="D9" s="21">
        <f>D10+D27+D33+D36+D20</f>
        <v>503135298.47000009</v>
      </c>
      <c r="E9" s="13"/>
    </row>
    <row r="10" spans="1:7" s="24" customFormat="1" ht="22.5" customHeight="1">
      <c r="A10" s="18">
        <v>11000000</v>
      </c>
      <c r="B10" s="22" t="s">
        <v>5</v>
      </c>
      <c r="C10" s="20">
        <f>C11+C18</f>
        <v>307647472</v>
      </c>
      <c r="D10" s="21">
        <f>D11+D18</f>
        <v>316368392.35000002</v>
      </c>
      <c r="E10" s="23"/>
    </row>
    <row r="11" spans="1:7" ht="18.75">
      <c r="A11" s="18">
        <v>11010000</v>
      </c>
      <c r="B11" s="22" t="s">
        <v>6</v>
      </c>
      <c r="C11" s="20">
        <f>SUM(C12:C17)</f>
        <v>306419597</v>
      </c>
      <c r="D11" s="21">
        <f>SUM(D12:D17)</f>
        <v>315140440.70000005</v>
      </c>
      <c r="E11" s="13"/>
    </row>
    <row r="12" spans="1:7" ht="37.9" customHeight="1">
      <c r="A12" s="25">
        <v>11010100</v>
      </c>
      <c r="B12" s="26" t="s">
        <v>7</v>
      </c>
      <c r="C12" s="98">
        <f>338550000-58580403-500000-1000000</f>
        <v>278469597</v>
      </c>
      <c r="D12" s="28">
        <v>282134571.5</v>
      </c>
      <c r="E12" s="13"/>
    </row>
    <row r="13" spans="1:7" ht="55.15" customHeight="1">
      <c r="A13" s="25">
        <v>11010200</v>
      </c>
      <c r="B13" s="26" t="s">
        <v>8</v>
      </c>
      <c r="C13" s="99">
        <v>23000000</v>
      </c>
      <c r="D13" s="28">
        <v>25610244.219999999</v>
      </c>
      <c r="E13" s="13"/>
    </row>
    <row r="14" spans="1:7" ht="37.5">
      <c r="A14" s="25">
        <v>11010400</v>
      </c>
      <c r="B14" s="26" t="s">
        <v>9</v>
      </c>
      <c r="C14" s="99">
        <f>1250000+500000+1000000</f>
        <v>2750000</v>
      </c>
      <c r="D14" s="28">
        <v>4624874.6900000004</v>
      </c>
      <c r="E14" s="13"/>
    </row>
    <row r="15" spans="1:7" ht="37.5">
      <c r="A15" s="25">
        <v>11010500</v>
      </c>
      <c r="B15" s="26" t="s">
        <v>10</v>
      </c>
      <c r="C15" s="99">
        <v>2200000</v>
      </c>
      <c r="D15" s="28">
        <v>2770229.79</v>
      </c>
      <c r="E15" s="13"/>
    </row>
    <row r="16" spans="1:7" ht="39" customHeight="1">
      <c r="A16" s="25">
        <v>11010600</v>
      </c>
      <c r="B16" s="26" t="s">
        <v>133</v>
      </c>
      <c r="C16" s="27"/>
      <c r="D16" s="28">
        <v>520.5</v>
      </c>
      <c r="E16" s="13"/>
    </row>
    <row r="17" spans="1:9" ht="56.25" hidden="1">
      <c r="A17" s="25">
        <v>11010900</v>
      </c>
      <c r="B17" s="26" t="s">
        <v>11</v>
      </c>
      <c r="C17" s="27"/>
      <c r="D17" s="28"/>
      <c r="E17" s="13"/>
    </row>
    <row r="18" spans="1:9" ht="24" customHeight="1">
      <c r="A18" s="18">
        <v>11020000</v>
      </c>
      <c r="B18" s="22" t="s">
        <v>12</v>
      </c>
      <c r="C18" s="20">
        <f>C19+C22</f>
        <v>1227875</v>
      </c>
      <c r="D18" s="21">
        <f>D19</f>
        <v>1227951.6499999999</v>
      </c>
      <c r="E18" s="13"/>
      <c r="H18" s="29"/>
    </row>
    <row r="19" spans="1:9" ht="25.5" customHeight="1">
      <c r="A19" s="25">
        <v>11020200</v>
      </c>
      <c r="B19" s="26" t="s">
        <v>13</v>
      </c>
      <c r="C19" s="27">
        <v>1227875</v>
      </c>
      <c r="D19" s="28">
        <v>1227951.6499999999</v>
      </c>
      <c r="E19" s="13"/>
    </row>
    <row r="20" spans="1:9" s="31" customFormat="1" ht="24" customHeight="1">
      <c r="A20" s="18">
        <v>13000000</v>
      </c>
      <c r="B20" s="22" t="s">
        <v>14</v>
      </c>
      <c r="C20" s="20">
        <f>C21+C24</f>
        <v>7600</v>
      </c>
      <c r="D20" s="20">
        <f>D21+D24</f>
        <v>8397.92</v>
      </c>
      <c r="E20" s="30"/>
    </row>
    <row r="21" spans="1:9" ht="18.75" customHeight="1">
      <c r="A21" s="25">
        <v>13020000</v>
      </c>
      <c r="B21" s="26" t="s">
        <v>15</v>
      </c>
      <c r="C21" s="28">
        <f>C22+C23</f>
        <v>0</v>
      </c>
      <c r="D21" s="28">
        <f>D22+D23</f>
        <v>796.11000000000013</v>
      </c>
      <c r="E21" s="13"/>
    </row>
    <row r="22" spans="1:9" ht="24" customHeight="1">
      <c r="A22" s="25">
        <v>13020200</v>
      </c>
      <c r="B22" s="26" t="s">
        <v>16</v>
      </c>
      <c r="C22" s="28"/>
      <c r="D22" s="28">
        <v>1026.6500000000001</v>
      </c>
      <c r="E22" s="13"/>
    </row>
    <row r="23" spans="1:9" ht="37.5">
      <c r="A23" s="25">
        <v>13020400</v>
      </c>
      <c r="B23" s="26" t="s">
        <v>147</v>
      </c>
      <c r="C23" s="28"/>
      <c r="D23" s="28">
        <v>-230.54</v>
      </c>
      <c r="E23" s="13"/>
    </row>
    <row r="24" spans="1:9" ht="24.75" customHeight="1">
      <c r="A24" s="25">
        <v>13030000</v>
      </c>
      <c r="B24" s="26" t="s">
        <v>151</v>
      </c>
      <c r="C24" s="27">
        <f>C25+C26</f>
        <v>7600</v>
      </c>
      <c r="D24" s="28">
        <f>D25+D26</f>
        <v>7601.81</v>
      </c>
      <c r="E24" s="13"/>
    </row>
    <row r="25" spans="1:9" ht="42" customHeight="1">
      <c r="A25" s="25">
        <v>13030100</v>
      </c>
      <c r="B25" s="26" t="s">
        <v>148</v>
      </c>
      <c r="C25" s="27">
        <v>7600</v>
      </c>
      <c r="D25" s="28">
        <v>7561.81</v>
      </c>
      <c r="E25" s="13"/>
    </row>
    <row r="26" spans="1:9" ht="42" customHeight="1">
      <c r="A26" s="25">
        <v>13030200</v>
      </c>
      <c r="B26" s="26" t="s">
        <v>132</v>
      </c>
      <c r="C26" s="27"/>
      <c r="D26" s="28">
        <v>40</v>
      </c>
      <c r="E26" s="13"/>
    </row>
    <row r="27" spans="1:9" s="33" customFormat="1" ht="18" customHeight="1">
      <c r="A27" s="18">
        <v>14000000</v>
      </c>
      <c r="B27" s="22" t="s">
        <v>17</v>
      </c>
      <c r="C27" s="20">
        <f>C28+C30+C32</f>
        <v>32800000</v>
      </c>
      <c r="D27" s="21">
        <f>D28+D30+D32</f>
        <v>39550382.410000004</v>
      </c>
      <c r="E27" s="32"/>
      <c r="H27" s="34"/>
      <c r="I27" s="34"/>
    </row>
    <row r="28" spans="1:9" s="33" customFormat="1" ht="20.25" customHeight="1">
      <c r="A28" s="35">
        <v>14020000</v>
      </c>
      <c r="B28" s="22" t="s">
        <v>18</v>
      </c>
      <c r="C28" s="20">
        <f>C29</f>
        <v>2200000</v>
      </c>
      <c r="D28" s="21">
        <f>D29</f>
        <v>3569132.39</v>
      </c>
      <c r="E28" s="32"/>
      <c r="H28" s="29"/>
      <c r="I28" s="29"/>
    </row>
    <row r="29" spans="1:9" s="33" customFormat="1" ht="21" customHeight="1">
      <c r="A29" s="36">
        <v>14021900</v>
      </c>
      <c r="B29" s="26" t="s">
        <v>19</v>
      </c>
      <c r="C29" s="27">
        <v>2200000</v>
      </c>
      <c r="D29" s="28">
        <v>3569132.39</v>
      </c>
      <c r="E29" s="32"/>
    </row>
    <row r="30" spans="1:9" s="33" customFormat="1" ht="36" customHeight="1">
      <c r="A30" s="35">
        <v>14030000</v>
      </c>
      <c r="B30" s="35" t="s">
        <v>20</v>
      </c>
      <c r="C30" s="20">
        <f>C31</f>
        <v>9400000</v>
      </c>
      <c r="D30" s="21">
        <f>D31</f>
        <v>12475539.970000001</v>
      </c>
      <c r="E30" s="32"/>
    </row>
    <row r="31" spans="1:9" s="33" customFormat="1" ht="18" customHeight="1">
      <c r="A31" s="36">
        <v>14031900</v>
      </c>
      <c r="B31" s="36" t="s">
        <v>19</v>
      </c>
      <c r="C31" s="27">
        <v>9400000</v>
      </c>
      <c r="D31" s="28">
        <v>12475539.970000001</v>
      </c>
      <c r="E31" s="32"/>
    </row>
    <row r="32" spans="1:9" ht="36" customHeight="1">
      <c r="A32" s="18">
        <v>14040000</v>
      </c>
      <c r="B32" s="22" t="s">
        <v>21</v>
      </c>
      <c r="C32" s="20">
        <v>21200000</v>
      </c>
      <c r="D32" s="21">
        <v>23505710.050000001</v>
      </c>
      <c r="E32" s="13"/>
    </row>
    <row r="33" spans="1:5" s="33" customFormat="1" ht="18.75" hidden="1" customHeight="1">
      <c r="A33" s="18">
        <v>16000000</v>
      </c>
      <c r="B33" s="22" t="s">
        <v>22</v>
      </c>
      <c r="C33" s="20">
        <f>C34</f>
        <v>0</v>
      </c>
      <c r="D33" s="21">
        <f>D34</f>
        <v>0</v>
      </c>
      <c r="E33" s="32"/>
    </row>
    <row r="34" spans="1:5" ht="17.25" hidden="1" customHeight="1">
      <c r="A34" s="25">
        <v>16010000</v>
      </c>
      <c r="B34" s="26" t="s">
        <v>23</v>
      </c>
      <c r="C34" s="27">
        <f>C35</f>
        <v>0</v>
      </c>
      <c r="D34" s="28">
        <f>D35</f>
        <v>0</v>
      </c>
      <c r="E34" s="13"/>
    </row>
    <row r="35" spans="1:5" ht="18" hidden="1" customHeight="1">
      <c r="A35" s="25">
        <v>16010200</v>
      </c>
      <c r="B35" s="26" t="s">
        <v>24</v>
      </c>
      <c r="C35" s="27">
        <v>0</v>
      </c>
      <c r="D35" s="28"/>
      <c r="E35" s="13"/>
    </row>
    <row r="36" spans="1:5" s="111" customFormat="1" ht="18.75">
      <c r="A36" s="18">
        <v>18000000</v>
      </c>
      <c r="B36" s="22" t="s">
        <v>150</v>
      </c>
      <c r="C36" s="20">
        <f>C37+C48+C50+C53+C56</f>
        <v>136216600</v>
      </c>
      <c r="D36" s="21">
        <f>D37+D48+D50+D53+D56</f>
        <v>147208125.78999999</v>
      </c>
      <c r="E36" s="110"/>
    </row>
    <row r="37" spans="1:5" s="31" customFormat="1" ht="22.5" customHeight="1">
      <c r="A37" s="18">
        <v>18010000</v>
      </c>
      <c r="B37" s="22" t="s">
        <v>25</v>
      </c>
      <c r="C37" s="20">
        <f>SUM(C38:C47)</f>
        <v>74895900</v>
      </c>
      <c r="D37" s="21">
        <f>SUM(D38:D47)</f>
        <v>79887153.349999994</v>
      </c>
      <c r="E37" s="30"/>
    </row>
    <row r="38" spans="1:5" ht="37.5">
      <c r="A38" s="36">
        <v>18010100</v>
      </c>
      <c r="B38" s="37" t="s">
        <v>26</v>
      </c>
      <c r="C38" s="27">
        <v>168000</v>
      </c>
      <c r="D38" s="28">
        <v>163958.47</v>
      </c>
      <c r="E38" s="13"/>
    </row>
    <row r="39" spans="1:5" ht="37.5">
      <c r="A39" s="36">
        <v>18010200</v>
      </c>
      <c r="B39" s="37" t="s">
        <v>27</v>
      </c>
      <c r="C39" s="27">
        <v>1090000</v>
      </c>
      <c r="D39" s="28">
        <v>1767710.51</v>
      </c>
      <c r="E39" s="13"/>
    </row>
    <row r="40" spans="1:5" ht="37.5">
      <c r="A40" s="36">
        <v>18010300</v>
      </c>
      <c r="B40" s="37" t="s">
        <v>28</v>
      </c>
      <c r="C40" s="27">
        <v>1745000</v>
      </c>
      <c r="D40" s="28">
        <v>3183594.18</v>
      </c>
      <c r="E40" s="13"/>
    </row>
    <row r="41" spans="1:5" ht="37.5">
      <c r="A41" s="36">
        <v>18010400</v>
      </c>
      <c r="B41" s="37" t="s">
        <v>29</v>
      </c>
      <c r="C41" s="27">
        <v>7625000</v>
      </c>
      <c r="D41" s="28">
        <v>7885600.5099999998</v>
      </c>
      <c r="E41" s="13"/>
    </row>
    <row r="42" spans="1:5" ht="18.75">
      <c r="A42" s="25">
        <v>18010500</v>
      </c>
      <c r="B42" s="26" t="s">
        <v>30</v>
      </c>
      <c r="C42" s="27">
        <v>25000000</v>
      </c>
      <c r="D42" s="28">
        <v>25330831.579999998</v>
      </c>
      <c r="E42" s="13"/>
    </row>
    <row r="43" spans="1:5" ht="18.75">
      <c r="A43" s="25">
        <v>18010600</v>
      </c>
      <c r="B43" s="26" t="s">
        <v>31</v>
      </c>
      <c r="C43" s="27">
        <v>32300000</v>
      </c>
      <c r="D43" s="28">
        <v>34089684.280000001</v>
      </c>
      <c r="E43" s="13"/>
    </row>
    <row r="44" spans="1:5" ht="18.75">
      <c r="A44" s="25">
        <v>18010700</v>
      </c>
      <c r="B44" s="26" t="s">
        <v>32</v>
      </c>
      <c r="C44" s="27">
        <v>650000</v>
      </c>
      <c r="D44" s="28">
        <v>683278.47</v>
      </c>
      <c r="E44" s="13"/>
    </row>
    <row r="45" spans="1:5" ht="17.25" customHeight="1">
      <c r="A45" s="25">
        <v>18010900</v>
      </c>
      <c r="B45" s="26" t="s">
        <v>33</v>
      </c>
      <c r="C45" s="27">
        <v>6200000</v>
      </c>
      <c r="D45" s="28">
        <v>6652075.4900000002</v>
      </c>
      <c r="E45" s="13"/>
    </row>
    <row r="46" spans="1:5" s="1" customFormat="1" ht="18.75">
      <c r="A46" s="25">
        <v>18011000</v>
      </c>
      <c r="B46" s="26" t="s">
        <v>34</v>
      </c>
      <c r="C46" s="27">
        <v>36650</v>
      </c>
      <c r="D46" s="28">
        <v>36666.53</v>
      </c>
      <c r="E46" s="38"/>
    </row>
    <row r="47" spans="1:5" ht="17.25" customHeight="1">
      <c r="A47" s="25">
        <v>18011100</v>
      </c>
      <c r="B47" s="26" t="s">
        <v>35</v>
      </c>
      <c r="C47" s="27">
        <v>81250</v>
      </c>
      <c r="D47" s="27">
        <v>93753.33</v>
      </c>
      <c r="E47" s="13"/>
    </row>
    <row r="48" spans="1:5" ht="18.75">
      <c r="A48" s="18">
        <v>18020000</v>
      </c>
      <c r="B48" s="22" t="s">
        <v>36</v>
      </c>
      <c r="C48" s="20">
        <f>C49</f>
        <v>205200</v>
      </c>
      <c r="D48" s="21">
        <f>D49</f>
        <v>205550.74</v>
      </c>
      <c r="E48" s="13"/>
    </row>
    <row r="49" spans="1:5" ht="17.25" customHeight="1">
      <c r="A49" s="25">
        <v>18020100</v>
      </c>
      <c r="B49" s="26" t="s">
        <v>37</v>
      </c>
      <c r="C49" s="27">
        <v>205200</v>
      </c>
      <c r="D49" s="28">
        <v>205550.74</v>
      </c>
      <c r="E49" s="13"/>
    </row>
    <row r="50" spans="1:5" ht="18.75">
      <c r="A50" s="18">
        <v>18030000</v>
      </c>
      <c r="B50" s="22" t="s">
        <v>38</v>
      </c>
      <c r="C50" s="20">
        <f>C51+C52</f>
        <v>90000</v>
      </c>
      <c r="D50" s="21">
        <f>D51+D52</f>
        <v>137261.15</v>
      </c>
      <c r="E50" s="13"/>
    </row>
    <row r="51" spans="1:5" ht="18.75">
      <c r="A51" s="25">
        <v>18030100</v>
      </c>
      <c r="B51" s="26" t="s">
        <v>39</v>
      </c>
      <c r="C51" s="27">
        <v>80000</v>
      </c>
      <c r="D51" s="28">
        <v>117699.2</v>
      </c>
      <c r="E51" s="13"/>
    </row>
    <row r="52" spans="1:5" ht="18.75">
      <c r="A52" s="25">
        <v>18030200</v>
      </c>
      <c r="B52" s="26" t="s">
        <v>40</v>
      </c>
      <c r="C52" s="27">
        <v>10000</v>
      </c>
      <c r="D52" s="28">
        <v>19561.95</v>
      </c>
      <c r="E52" s="13"/>
    </row>
    <row r="53" spans="1:5" ht="37.9" hidden="1" customHeight="1">
      <c r="A53" s="18">
        <v>18040000</v>
      </c>
      <c r="B53" s="22" t="s">
        <v>41</v>
      </c>
      <c r="C53" s="20"/>
      <c r="D53" s="21">
        <f>SUM(D54:D55)</f>
        <v>0</v>
      </c>
      <c r="E53" s="13"/>
    </row>
    <row r="54" spans="1:5" ht="36" hidden="1" customHeight="1">
      <c r="A54" s="25">
        <v>18040100</v>
      </c>
      <c r="B54" s="26" t="s">
        <v>42</v>
      </c>
      <c r="C54" s="27"/>
      <c r="D54" s="28"/>
      <c r="E54" s="13"/>
    </row>
    <row r="55" spans="1:5" ht="36.6" hidden="1" customHeight="1">
      <c r="A55" s="25">
        <v>18040200</v>
      </c>
      <c r="B55" s="26" t="s">
        <v>43</v>
      </c>
      <c r="C55" s="27"/>
      <c r="D55" s="28"/>
      <c r="E55" s="13"/>
    </row>
    <row r="56" spans="1:5" ht="21.75" customHeight="1">
      <c r="A56" s="18">
        <v>18050000</v>
      </c>
      <c r="B56" s="22" t="s">
        <v>44</v>
      </c>
      <c r="C56" s="20">
        <f>SUM(C57:C60)</f>
        <v>61025500</v>
      </c>
      <c r="D56" s="21">
        <f>SUM(D57:D60)</f>
        <v>66978160.549999997</v>
      </c>
      <c r="E56" s="13"/>
    </row>
    <row r="57" spans="1:5" ht="18.75" hidden="1">
      <c r="A57" s="25">
        <v>18050200</v>
      </c>
      <c r="B57" s="26" t="s">
        <v>45</v>
      </c>
      <c r="C57" s="27"/>
      <c r="D57" s="28"/>
      <c r="E57" s="13"/>
    </row>
    <row r="58" spans="1:5" ht="18.75">
      <c r="A58" s="25">
        <v>18050300</v>
      </c>
      <c r="B58" s="26" t="s">
        <v>46</v>
      </c>
      <c r="C58" s="27">
        <v>12447600</v>
      </c>
      <c r="D58" s="28">
        <v>13112103.449999999</v>
      </c>
      <c r="E58" s="13"/>
    </row>
    <row r="59" spans="1:5" ht="22.5" customHeight="1">
      <c r="A59" s="25">
        <v>18050400</v>
      </c>
      <c r="B59" s="26" t="s">
        <v>47</v>
      </c>
      <c r="C59" s="27">
        <v>48541550</v>
      </c>
      <c r="D59" s="28">
        <v>53803742.100000001</v>
      </c>
      <c r="E59" s="13"/>
    </row>
    <row r="60" spans="1:5" ht="56.45" customHeight="1">
      <c r="A60" s="25">
        <v>18050500</v>
      </c>
      <c r="B60" s="39" t="s">
        <v>48</v>
      </c>
      <c r="C60" s="27">
        <v>36350</v>
      </c>
      <c r="D60" s="27">
        <v>62315</v>
      </c>
      <c r="E60" s="13"/>
    </row>
    <row r="61" spans="1:5" s="33" customFormat="1" ht="21" customHeight="1">
      <c r="A61" s="18">
        <v>20000000</v>
      </c>
      <c r="B61" s="19" t="s">
        <v>49</v>
      </c>
      <c r="C61" s="20">
        <f>C62+C72+C85</f>
        <v>7544000</v>
      </c>
      <c r="D61" s="21">
        <f>D62+D72+D85</f>
        <v>8285533.2299999986</v>
      </c>
    </row>
    <row r="62" spans="1:5" ht="21" customHeight="1">
      <c r="A62" s="18">
        <v>21000000</v>
      </c>
      <c r="B62" s="22" t="s">
        <v>50</v>
      </c>
      <c r="C62" s="20">
        <f>C63+C68+C67</f>
        <v>855000</v>
      </c>
      <c r="D62" s="21">
        <f>D63+D68+D67</f>
        <v>889765.19</v>
      </c>
    </row>
    <row r="63" spans="1:5" ht="74.45" customHeight="1">
      <c r="A63" s="18">
        <v>21010000</v>
      </c>
      <c r="B63" s="40" t="s">
        <v>51</v>
      </c>
      <c r="C63" s="20">
        <f>C64</f>
        <v>31900</v>
      </c>
      <c r="D63" s="20">
        <f>D64</f>
        <v>40975</v>
      </c>
    </row>
    <row r="64" spans="1:5" ht="37.5" customHeight="1">
      <c r="A64" s="25">
        <v>21010300</v>
      </c>
      <c r="B64" s="26" t="s">
        <v>52</v>
      </c>
      <c r="C64" s="27">
        <v>31900</v>
      </c>
      <c r="D64" s="27">
        <v>40975</v>
      </c>
    </row>
    <row r="65" spans="1:5" ht="21.75" customHeight="1">
      <c r="A65" s="41"/>
      <c r="B65" s="42"/>
      <c r="C65" s="43" t="s">
        <v>53</v>
      </c>
      <c r="D65" s="43"/>
    </row>
    <row r="66" spans="1:5" ht="77.45" customHeight="1">
      <c r="A66" s="9" t="s">
        <v>1</v>
      </c>
      <c r="B66" s="10" t="s">
        <v>2</v>
      </c>
      <c r="C66" s="11" t="s">
        <v>136</v>
      </c>
      <c r="D66" s="12" t="s">
        <v>144</v>
      </c>
      <c r="E66" s="13"/>
    </row>
    <row r="67" spans="1:5" s="31" customFormat="1" ht="18.75">
      <c r="A67" s="18">
        <v>21050000</v>
      </c>
      <c r="B67" s="22" t="s">
        <v>54</v>
      </c>
      <c r="C67" s="20">
        <v>141300</v>
      </c>
      <c r="D67" s="21">
        <v>141333.32999999999</v>
      </c>
    </row>
    <row r="68" spans="1:5" ht="18.75" customHeight="1">
      <c r="A68" s="18">
        <v>21080000</v>
      </c>
      <c r="B68" s="22" t="s">
        <v>55</v>
      </c>
      <c r="C68" s="20">
        <f>SUM(C69:C71)</f>
        <v>681800</v>
      </c>
      <c r="D68" s="21">
        <f>SUM(D69:D71)</f>
        <v>707456.86</v>
      </c>
    </row>
    <row r="69" spans="1:5" s="1" customFormat="1" ht="17.25" customHeight="1">
      <c r="A69" s="25">
        <v>21080500</v>
      </c>
      <c r="B69" s="26" t="s">
        <v>55</v>
      </c>
      <c r="C69" s="27">
        <v>453800</v>
      </c>
      <c r="D69" s="28">
        <v>453827.67</v>
      </c>
    </row>
    <row r="70" spans="1:5" ht="18.75">
      <c r="A70" s="25">
        <v>21081100</v>
      </c>
      <c r="B70" s="26" t="s">
        <v>56</v>
      </c>
      <c r="C70" s="27">
        <v>53000</v>
      </c>
      <c r="D70" s="28">
        <v>60629.19</v>
      </c>
    </row>
    <row r="71" spans="1:5" ht="37.5">
      <c r="A71" s="25">
        <v>21081500</v>
      </c>
      <c r="B71" s="26" t="s">
        <v>57</v>
      </c>
      <c r="C71" s="27">
        <v>175000</v>
      </c>
      <c r="D71" s="27">
        <v>193000</v>
      </c>
    </row>
    <row r="72" spans="1:5" ht="36.75" customHeight="1">
      <c r="A72" s="18">
        <v>22000000</v>
      </c>
      <c r="B72" s="22" t="s">
        <v>58</v>
      </c>
      <c r="C72" s="20">
        <f>C73+C79+C81</f>
        <v>4969000</v>
      </c>
      <c r="D72" s="21">
        <f>D73+D79+D81</f>
        <v>5158178.0199999996</v>
      </c>
    </row>
    <row r="73" spans="1:5" s="31" customFormat="1" ht="21" customHeight="1">
      <c r="A73" s="18">
        <v>22010000</v>
      </c>
      <c r="B73" s="22" t="s">
        <v>59</v>
      </c>
      <c r="C73" s="20">
        <f>C74+C75+C76+C77+C78</f>
        <v>3289200</v>
      </c>
      <c r="D73" s="21">
        <f>D74+D75+D76+D77+D78</f>
        <v>3364187.94</v>
      </c>
    </row>
    <row r="74" spans="1:5" s="1" customFormat="1" ht="60" customHeight="1">
      <c r="A74" s="25">
        <v>22010200</v>
      </c>
      <c r="B74" s="26" t="s">
        <v>60</v>
      </c>
      <c r="C74" s="27">
        <v>38600</v>
      </c>
      <c r="D74" s="28">
        <v>38676.800000000003</v>
      </c>
    </row>
    <row r="75" spans="1:5" s="1" customFormat="1" ht="40.9" customHeight="1">
      <c r="A75" s="25">
        <v>22010300</v>
      </c>
      <c r="B75" s="26" t="s">
        <v>61</v>
      </c>
      <c r="C75" s="44">
        <v>79200</v>
      </c>
      <c r="D75" s="27">
        <v>95144</v>
      </c>
    </row>
    <row r="76" spans="1:5" s="1" customFormat="1" ht="22.5" customHeight="1">
      <c r="A76" s="25">
        <v>22012500</v>
      </c>
      <c r="B76" s="36" t="s">
        <v>62</v>
      </c>
      <c r="C76" s="44">
        <v>3011000</v>
      </c>
      <c r="D76" s="28">
        <v>3055963.14</v>
      </c>
    </row>
    <row r="77" spans="1:5" s="1" customFormat="1" ht="41.25" customHeight="1">
      <c r="A77" s="25">
        <v>22012600</v>
      </c>
      <c r="B77" s="36" t="s">
        <v>63</v>
      </c>
      <c r="C77" s="44">
        <v>160400</v>
      </c>
      <c r="D77" s="27">
        <v>174404</v>
      </c>
    </row>
    <row r="78" spans="1:5" s="1" customFormat="1" ht="75" hidden="1">
      <c r="A78" s="25">
        <v>22012900</v>
      </c>
      <c r="B78" s="84" t="s">
        <v>125</v>
      </c>
      <c r="C78" s="44"/>
      <c r="D78" s="28"/>
    </row>
    <row r="79" spans="1:5" ht="40.15" customHeight="1">
      <c r="A79" s="18">
        <v>22080000</v>
      </c>
      <c r="B79" s="22" t="s">
        <v>64</v>
      </c>
      <c r="C79" s="20">
        <f>C80</f>
        <v>860000</v>
      </c>
      <c r="D79" s="21">
        <f>D80</f>
        <v>935022.19</v>
      </c>
    </row>
    <row r="80" spans="1:5" ht="37.5">
      <c r="A80" s="25">
        <v>22080400</v>
      </c>
      <c r="B80" s="26" t="s">
        <v>65</v>
      </c>
      <c r="C80" s="27">
        <v>860000</v>
      </c>
      <c r="D80" s="28">
        <v>935022.19</v>
      </c>
    </row>
    <row r="81" spans="1:6" ht="18.75">
      <c r="A81" s="18">
        <v>22090000</v>
      </c>
      <c r="B81" s="22" t="s">
        <v>66</v>
      </c>
      <c r="C81" s="20">
        <f>SUM(C82:C84)</f>
        <v>819800</v>
      </c>
      <c r="D81" s="21">
        <f>SUM(D82:D84)</f>
        <v>858967.89</v>
      </c>
    </row>
    <row r="82" spans="1:6" ht="39" customHeight="1">
      <c r="A82" s="25">
        <v>22090100</v>
      </c>
      <c r="B82" s="26" t="s">
        <v>67</v>
      </c>
      <c r="C82" s="27">
        <v>800000</v>
      </c>
      <c r="D82" s="28">
        <v>836745.49</v>
      </c>
    </row>
    <row r="83" spans="1:6" ht="20.45" customHeight="1">
      <c r="A83" s="25">
        <v>22090200</v>
      </c>
      <c r="B83" s="26" t="s">
        <v>68</v>
      </c>
      <c r="C83" s="27">
        <v>0</v>
      </c>
      <c r="D83" s="28">
        <v>572.9</v>
      </c>
    </row>
    <row r="84" spans="1:6" ht="37.5">
      <c r="A84" s="25">
        <v>22090400</v>
      </c>
      <c r="B84" s="26" t="s">
        <v>69</v>
      </c>
      <c r="C84" s="27">
        <v>19800</v>
      </c>
      <c r="D84" s="28">
        <v>21649.5</v>
      </c>
    </row>
    <row r="85" spans="1:6" ht="21.75" customHeight="1">
      <c r="A85" s="18">
        <v>24000000</v>
      </c>
      <c r="B85" s="22" t="s">
        <v>70</v>
      </c>
      <c r="C85" s="20">
        <f>C86+C87</f>
        <v>1720000</v>
      </c>
      <c r="D85" s="21">
        <f>D86+D87</f>
        <v>2237590.0199999996</v>
      </c>
    </row>
    <row r="86" spans="1:6" ht="40.5" customHeight="1">
      <c r="A86" s="18">
        <v>24030000</v>
      </c>
      <c r="B86" s="22" t="s">
        <v>71</v>
      </c>
      <c r="C86" s="20"/>
      <c r="D86" s="21">
        <v>26695.94</v>
      </c>
    </row>
    <row r="87" spans="1:6" s="31" customFormat="1" ht="18.75">
      <c r="A87" s="18">
        <v>24060000</v>
      </c>
      <c r="B87" s="22" t="s">
        <v>72</v>
      </c>
      <c r="C87" s="20">
        <f>C88+C89+C90</f>
        <v>1720000</v>
      </c>
      <c r="D87" s="21">
        <f>D88+D89+D90</f>
        <v>2210894.0799999996</v>
      </c>
    </row>
    <row r="88" spans="1:6" s="1" customFormat="1" ht="19.5" customHeight="1">
      <c r="A88" s="25">
        <v>24060300</v>
      </c>
      <c r="B88" s="26" t="s">
        <v>55</v>
      </c>
      <c r="C88" s="27">
        <v>1720000</v>
      </c>
      <c r="D88" s="28">
        <v>1889387.79</v>
      </c>
    </row>
    <row r="89" spans="1:6" s="1" customFormat="1" ht="24" customHeight="1">
      <c r="A89" s="83">
        <v>24060600</v>
      </c>
      <c r="B89" s="105" t="s">
        <v>146</v>
      </c>
      <c r="C89" s="106"/>
      <c r="D89" s="28">
        <v>226936.28</v>
      </c>
    </row>
    <row r="90" spans="1:6" s="1" customFormat="1" ht="117" customHeight="1">
      <c r="A90" s="102">
        <v>24062200</v>
      </c>
      <c r="B90" s="108" t="s">
        <v>149</v>
      </c>
      <c r="C90" s="107"/>
      <c r="D90" s="86">
        <v>94570.01</v>
      </c>
    </row>
    <row r="91" spans="1:6" ht="24" customHeight="1">
      <c r="A91" s="18">
        <v>30000000</v>
      </c>
      <c r="B91" s="103" t="s">
        <v>73</v>
      </c>
      <c r="C91" s="104">
        <f>C92</f>
        <v>1200</v>
      </c>
      <c r="D91" s="20">
        <f>D92</f>
        <v>1200</v>
      </c>
    </row>
    <row r="92" spans="1:6" ht="18.75">
      <c r="A92" s="18">
        <v>31000000</v>
      </c>
      <c r="B92" s="22" t="s">
        <v>74</v>
      </c>
      <c r="C92" s="20">
        <f>C93+C95</f>
        <v>1200</v>
      </c>
      <c r="D92" s="20">
        <f>D93+D95</f>
        <v>1200</v>
      </c>
    </row>
    <row r="93" spans="1:6" ht="59.25" customHeight="1">
      <c r="A93" s="45">
        <v>31010000</v>
      </c>
      <c r="B93" s="22" t="s">
        <v>75</v>
      </c>
      <c r="C93" s="20">
        <f>C94</f>
        <v>1200</v>
      </c>
      <c r="D93" s="20">
        <f>D94</f>
        <v>1200</v>
      </c>
      <c r="E93" s="46"/>
    </row>
    <row r="94" spans="1:6" ht="55.15" customHeight="1">
      <c r="A94" s="25">
        <v>31010200</v>
      </c>
      <c r="B94" s="26" t="s">
        <v>76</v>
      </c>
      <c r="C94" s="27">
        <v>1200</v>
      </c>
      <c r="D94" s="27">
        <v>1200</v>
      </c>
      <c r="E94" s="100"/>
      <c r="F94" s="100"/>
    </row>
    <row r="95" spans="1:6" s="31" customFormat="1" ht="39" hidden="1" customHeight="1">
      <c r="A95" s="18">
        <v>31020000</v>
      </c>
      <c r="B95" s="22" t="s">
        <v>77</v>
      </c>
      <c r="C95" s="20"/>
      <c r="D95" s="95"/>
      <c r="E95" s="47"/>
      <c r="F95" s="48"/>
    </row>
    <row r="96" spans="1:6" ht="18.75">
      <c r="A96" s="18">
        <v>40000000</v>
      </c>
      <c r="B96" s="19" t="s">
        <v>78</v>
      </c>
      <c r="C96" s="21">
        <f>C97</f>
        <v>243971663.03999999</v>
      </c>
      <c r="D96" s="21">
        <f>D97</f>
        <v>243787917.20999998</v>
      </c>
    </row>
    <row r="97" spans="1:4" ht="18.75">
      <c r="A97" s="18">
        <v>41000000</v>
      </c>
      <c r="B97" s="22" t="s">
        <v>79</v>
      </c>
      <c r="C97" s="21">
        <f>C98+C100+C104+C106</f>
        <v>243971663.03999999</v>
      </c>
      <c r="D97" s="21">
        <f>D98+D100+D104+D106</f>
        <v>243787917.20999998</v>
      </c>
    </row>
    <row r="98" spans="1:4" ht="19.149999999999999" customHeight="1">
      <c r="A98" s="18">
        <v>41020000</v>
      </c>
      <c r="B98" s="22" t="s">
        <v>80</v>
      </c>
      <c r="C98" s="20">
        <f>C99</f>
        <v>14641200</v>
      </c>
      <c r="D98" s="20">
        <f>D99</f>
        <v>14641200</v>
      </c>
    </row>
    <row r="99" spans="1:4" ht="58.15" customHeight="1">
      <c r="A99" s="25">
        <v>41021000</v>
      </c>
      <c r="B99" s="36" t="s">
        <v>81</v>
      </c>
      <c r="C99" s="27">
        <v>14641200</v>
      </c>
      <c r="D99" s="27">
        <v>14641200</v>
      </c>
    </row>
    <row r="100" spans="1:4" ht="18.75">
      <c r="A100" s="18">
        <v>41030000</v>
      </c>
      <c r="B100" s="22" t="s">
        <v>82</v>
      </c>
      <c r="C100" s="20">
        <f>SUM(C101:C103)</f>
        <v>194455774</v>
      </c>
      <c r="D100" s="20">
        <f>SUM(D101:D103)</f>
        <v>194432452.28999999</v>
      </c>
    </row>
    <row r="101" spans="1:4" ht="18.75">
      <c r="A101" s="25">
        <v>41033900</v>
      </c>
      <c r="B101" s="26" t="s">
        <v>83</v>
      </c>
      <c r="C101" s="27">
        <v>167179900</v>
      </c>
      <c r="D101" s="27">
        <v>167179900</v>
      </c>
    </row>
    <row r="102" spans="1:4" ht="18.75">
      <c r="A102" s="25">
        <v>41034200</v>
      </c>
      <c r="B102" s="26" t="s">
        <v>84</v>
      </c>
      <c r="C102" s="27">
        <v>20876800</v>
      </c>
      <c r="D102" s="27">
        <v>20876800</v>
      </c>
    </row>
    <row r="103" spans="1:4" ht="37.5">
      <c r="A103" s="25">
        <v>41034500</v>
      </c>
      <c r="B103" s="26" t="s">
        <v>139</v>
      </c>
      <c r="C103" s="27">
        <v>6399074</v>
      </c>
      <c r="D103" s="27">
        <v>6375752.29</v>
      </c>
    </row>
    <row r="104" spans="1:4" s="31" customFormat="1" ht="18.75">
      <c r="A104" s="18">
        <v>41040000</v>
      </c>
      <c r="B104" s="22" t="s">
        <v>85</v>
      </c>
      <c r="C104" s="20">
        <f>C105</f>
        <v>111146</v>
      </c>
      <c r="D104" s="20">
        <f>D105</f>
        <v>111146</v>
      </c>
    </row>
    <row r="105" spans="1:4" s="1" customFormat="1" ht="18.75">
      <c r="A105" s="25">
        <v>41040400</v>
      </c>
      <c r="B105" s="26" t="s">
        <v>86</v>
      </c>
      <c r="C105" s="27">
        <v>111146</v>
      </c>
      <c r="D105" s="27">
        <v>111146</v>
      </c>
    </row>
    <row r="106" spans="1:4" s="31" customFormat="1" ht="18.75">
      <c r="A106" s="18">
        <v>41050000</v>
      </c>
      <c r="B106" s="22" t="s">
        <v>87</v>
      </c>
      <c r="C106" s="21">
        <f>SUM(C107:C120)</f>
        <v>34763543.039999999</v>
      </c>
      <c r="D106" s="21">
        <f>SUM(D107:D120)</f>
        <v>34603118.920000002</v>
      </c>
    </row>
    <row r="107" spans="1:4" ht="206.45" customHeight="1">
      <c r="A107" s="49">
        <v>41050400</v>
      </c>
      <c r="B107" s="115" t="s">
        <v>137</v>
      </c>
      <c r="C107" s="28">
        <v>1353299.85</v>
      </c>
      <c r="D107" s="28">
        <v>1353299.85</v>
      </c>
    </row>
    <row r="108" spans="1:4" ht="98.45" customHeight="1">
      <c r="A108" s="114">
        <v>41050900</v>
      </c>
      <c r="B108" s="117" t="s">
        <v>152</v>
      </c>
      <c r="C108" s="86">
        <v>2591325</v>
      </c>
      <c r="D108" s="28">
        <v>2591325</v>
      </c>
    </row>
    <row r="109" spans="1:4" ht="36.75" customHeight="1">
      <c r="A109" s="49">
        <v>41051000</v>
      </c>
      <c r="B109" s="116" t="s">
        <v>88</v>
      </c>
      <c r="C109" s="27">
        <v>2010858</v>
      </c>
      <c r="D109" s="27">
        <v>2010858</v>
      </c>
    </row>
    <row r="110" spans="1:4" ht="43.5" customHeight="1">
      <c r="A110" s="85">
        <v>41051100</v>
      </c>
      <c r="B110" s="88" t="s">
        <v>119</v>
      </c>
      <c r="C110" s="86">
        <v>27242.65</v>
      </c>
      <c r="D110" s="86">
        <v>27242.65</v>
      </c>
    </row>
    <row r="111" spans="1:4" ht="42.6" customHeight="1">
      <c r="A111" s="49">
        <v>41051200</v>
      </c>
      <c r="B111" s="87" t="s">
        <v>89</v>
      </c>
      <c r="C111" s="27">
        <v>2176140</v>
      </c>
      <c r="D111" s="27">
        <v>2176140</v>
      </c>
    </row>
    <row r="112" spans="1:4" ht="54" customHeight="1">
      <c r="A112" s="49">
        <v>41051400</v>
      </c>
      <c r="B112" s="50" t="s">
        <v>90</v>
      </c>
      <c r="C112" s="28">
        <v>3699808.49</v>
      </c>
      <c r="D112" s="28">
        <v>3699808.49</v>
      </c>
    </row>
    <row r="113" spans="1:8" ht="45.75" customHeight="1">
      <c r="A113" s="49">
        <v>41051500</v>
      </c>
      <c r="B113" s="50" t="s">
        <v>91</v>
      </c>
      <c r="C113" s="27">
        <v>1197596</v>
      </c>
      <c r="D113" s="27">
        <v>1197596</v>
      </c>
    </row>
    <row r="114" spans="1:8" ht="34.9" hidden="1" customHeight="1">
      <c r="A114" s="49">
        <v>41051600</v>
      </c>
      <c r="B114" s="50" t="s">
        <v>92</v>
      </c>
      <c r="C114" s="27"/>
      <c r="D114" s="27"/>
    </row>
    <row r="115" spans="1:8" ht="56.45" customHeight="1">
      <c r="A115" s="49">
        <v>41053000</v>
      </c>
      <c r="B115" s="50" t="s">
        <v>138</v>
      </c>
      <c r="C115" s="27">
        <v>2699572</v>
      </c>
      <c r="D115" s="28">
        <v>2694406.05</v>
      </c>
    </row>
    <row r="116" spans="1:8" ht="27" customHeight="1">
      <c r="A116" s="49">
        <v>41053900</v>
      </c>
      <c r="B116" s="50" t="s">
        <v>93</v>
      </c>
      <c r="C116" s="28">
        <v>6377217.0499999998</v>
      </c>
      <c r="D116" s="28">
        <v>6221958.9000000004</v>
      </c>
    </row>
    <row r="117" spans="1:8" ht="39.75" hidden="1" customHeight="1">
      <c r="A117" s="82"/>
      <c r="B117" s="81"/>
      <c r="C117" s="27"/>
      <c r="D117" s="28"/>
    </row>
    <row r="118" spans="1:8" ht="58.5" hidden="1" customHeight="1">
      <c r="A118" s="82">
        <v>41054800</v>
      </c>
      <c r="B118" s="50" t="s">
        <v>126</v>
      </c>
      <c r="C118" s="27"/>
      <c r="D118" s="28"/>
    </row>
    <row r="119" spans="1:8" ht="43.5" customHeight="1">
      <c r="A119" s="82">
        <v>41055000</v>
      </c>
      <c r="B119" s="81" t="s">
        <v>127</v>
      </c>
      <c r="C119" s="27">
        <v>5949633</v>
      </c>
      <c r="D119" s="27">
        <v>5949633</v>
      </c>
    </row>
    <row r="120" spans="1:8" ht="81.599999999999994" customHeight="1">
      <c r="A120" s="82">
        <v>41055200</v>
      </c>
      <c r="B120" s="81" t="s">
        <v>145</v>
      </c>
      <c r="C120" s="27">
        <v>6680851</v>
      </c>
      <c r="D120" s="28">
        <v>6680850.9800000004</v>
      </c>
    </row>
    <row r="121" spans="1:8" ht="23.25" customHeight="1">
      <c r="A121" s="120" t="s">
        <v>94</v>
      </c>
      <c r="B121" s="121"/>
      <c r="C121" s="21">
        <f>C9+C61+C91+C96</f>
        <v>728188535.03999996</v>
      </c>
      <c r="D121" s="21">
        <f>D9+D61+D91+D96</f>
        <v>755209948.91000009</v>
      </c>
      <c r="E121" s="51"/>
      <c r="H121" s="75"/>
    </row>
    <row r="122" spans="1:8" ht="24" customHeight="1">
      <c r="A122" s="18"/>
      <c r="B122" s="52" t="s">
        <v>95</v>
      </c>
      <c r="C122" s="113"/>
      <c r="D122" s="113"/>
    </row>
    <row r="123" spans="1:8" ht="18.75" customHeight="1">
      <c r="A123" s="53">
        <v>10000000</v>
      </c>
      <c r="B123" s="54" t="s">
        <v>96</v>
      </c>
      <c r="C123" s="21">
        <f>C124</f>
        <v>460000</v>
      </c>
      <c r="D123" s="55">
        <f>D124</f>
        <v>810678.51</v>
      </c>
    </row>
    <row r="124" spans="1:8" s="33" customFormat="1" ht="18.75">
      <c r="A124" s="56">
        <v>19000000</v>
      </c>
      <c r="B124" s="57" t="s">
        <v>97</v>
      </c>
      <c r="C124" s="20">
        <f>C125+C129</f>
        <v>460000</v>
      </c>
      <c r="D124" s="55">
        <f>D125+D129</f>
        <v>810678.51</v>
      </c>
    </row>
    <row r="125" spans="1:8" s="31" customFormat="1" ht="18.75">
      <c r="A125" s="56">
        <v>19010000</v>
      </c>
      <c r="B125" s="58" t="s">
        <v>98</v>
      </c>
      <c r="C125" s="20">
        <f>SUM(C126:C128)</f>
        <v>460000</v>
      </c>
      <c r="D125" s="55">
        <f>SUM(D126:D128)</f>
        <v>810678.51</v>
      </c>
    </row>
    <row r="126" spans="1:8" ht="41.45" customHeight="1">
      <c r="A126" s="59">
        <v>19010100</v>
      </c>
      <c r="B126" s="60" t="s">
        <v>134</v>
      </c>
      <c r="C126" s="27">
        <v>60000</v>
      </c>
      <c r="D126" s="61">
        <v>62384.58</v>
      </c>
    </row>
    <row r="127" spans="1:8" s="1" customFormat="1" ht="18.75">
      <c r="A127" s="59">
        <v>19010200</v>
      </c>
      <c r="B127" s="62" t="s">
        <v>99</v>
      </c>
      <c r="C127" s="27">
        <v>40000</v>
      </c>
      <c r="D127" s="61">
        <v>52610.3</v>
      </c>
    </row>
    <row r="128" spans="1:8" ht="38.25" customHeight="1">
      <c r="A128" s="59">
        <v>19010300</v>
      </c>
      <c r="B128" s="62" t="s">
        <v>100</v>
      </c>
      <c r="C128" s="27">
        <v>360000</v>
      </c>
      <c r="D128" s="61">
        <v>695683.63</v>
      </c>
    </row>
    <row r="129" spans="1:5" ht="18.75" hidden="1" customHeight="1">
      <c r="A129" s="56">
        <v>19050000</v>
      </c>
      <c r="B129" s="58" t="s">
        <v>101</v>
      </c>
      <c r="C129" s="20"/>
      <c r="D129" s="55">
        <f>D130+D131</f>
        <v>0</v>
      </c>
    </row>
    <row r="130" spans="1:5" ht="35.25" hidden="1" customHeight="1">
      <c r="A130" s="59">
        <v>19050200</v>
      </c>
      <c r="B130" s="62" t="s">
        <v>102</v>
      </c>
      <c r="C130" s="27"/>
      <c r="D130" s="61"/>
    </row>
    <row r="131" spans="1:5" ht="35.25" hidden="1" customHeight="1">
      <c r="A131" s="59">
        <v>19050300</v>
      </c>
      <c r="B131" s="62" t="s">
        <v>103</v>
      </c>
      <c r="C131" s="28">
        <v>0</v>
      </c>
      <c r="D131" s="61"/>
    </row>
    <row r="132" spans="1:5" ht="20.25" customHeight="1">
      <c r="A132" s="56">
        <v>20000000</v>
      </c>
      <c r="B132" s="58" t="s">
        <v>104</v>
      </c>
      <c r="C132" s="21">
        <f>C133+C135+C140</f>
        <v>16123265.57</v>
      </c>
      <c r="D132" s="55">
        <f>D133+D135+D140</f>
        <v>16104170.999999998</v>
      </c>
    </row>
    <row r="133" spans="1:5" ht="20.25" customHeight="1">
      <c r="A133" s="56">
        <v>21000000</v>
      </c>
      <c r="B133" s="58" t="s">
        <v>105</v>
      </c>
      <c r="C133" s="96">
        <f>C134</f>
        <v>0</v>
      </c>
      <c r="D133" s="21">
        <f>D134</f>
        <v>5479.12</v>
      </c>
    </row>
    <row r="134" spans="1:5" ht="41.45" customHeight="1">
      <c r="A134" s="56">
        <v>21110000</v>
      </c>
      <c r="B134" s="58" t="s">
        <v>140</v>
      </c>
      <c r="C134" s="96">
        <v>0</v>
      </c>
      <c r="D134" s="55">
        <v>5479.12</v>
      </c>
    </row>
    <row r="135" spans="1:5" ht="15.75" customHeight="1">
      <c r="A135" s="63">
        <v>24000000</v>
      </c>
      <c r="B135" s="63" t="s">
        <v>70</v>
      </c>
      <c r="C135" s="20">
        <f>C136+C139</f>
        <v>230600</v>
      </c>
      <c r="D135" s="55">
        <f>D136+D139</f>
        <v>270687.5</v>
      </c>
    </row>
    <row r="136" spans="1:5" ht="26.25" customHeight="1">
      <c r="A136" s="56">
        <v>24060000</v>
      </c>
      <c r="B136" s="58" t="s">
        <v>72</v>
      </c>
      <c r="C136" s="20">
        <f>C137+C138</f>
        <v>30000</v>
      </c>
      <c r="D136" s="55">
        <f>D137+D138</f>
        <v>70052.17</v>
      </c>
    </row>
    <row r="137" spans="1:5" ht="20.25" hidden="1" customHeight="1">
      <c r="A137" s="59">
        <v>24061600</v>
      </c>
      <c r="B137" s="60" t="s">
        <v>106</v>
      </c>
      <c r="C137" s="27"/>
      <c r="D137" s="61"/>
    </row>
    <row r="138" spans="1:5" ht="39" customHeight="1">
      <c r="A138" s="59">
        <v>24062100</v>
      </c>
      <c r="B138" s="62" t="s">
        <v>107</v>
      </c>
      <c r="C138" s="27">
        <v>30000</v>
      </c>
      <c r="D138" s="61">
        <v>70052.17</v>
      </c>
    </row>
    <row r="139" spans="1:5" ht="20.25" customHeight="1">
      <c r="A139" s="56">
        <v>24170000</v>
      </c>
      <c r="B139" s="64" t="s">
        <v>108</v>
      </c>
      <c r="C139" s="20">
        <v>200600</v>
      </c>
      <c r="D139" s="55">
        <v>200635.33</v>
      </c>
    </row>
    <row r="140" spans="1:5" ht="22.5" customHeight="1">
      <c r="A140" s="65">
        <v>25000000</v>
      </c>
      <c r="B140" s="65" t="s">
        <v>109</v>
      </c>
      <c r="C140" s="21">
        <f>C141+C146</f>
        <v>15892665.57</v>
      </c>
      <c r="D140" s="55">
        <f>D141+D146</f>
        <v>15828004.379999999</v>
      </c>
      <c r="E140" s="66"/>
    </row>
    <row r="141" spans="1:5" ht="39.6" customHeight="1">
      <c r="A141" s="65">
        <v>25010000</v>
      </c>
      <c r="B141" s="67" t="s">
        <v>110</v>
      </c>
      <c r="C141" s="109">
        <f>C142+C143+C144+C145</f>
        <v>7570598.6400000006</v>
      </c>
      <c r="D141" s="55">
        <f>D142+D143+D144+D145</f>
        <v>7392495.3200000003</v>
      </c>
    </row>
    <row r="142" spans="1:5" ht="26.25" customHeight="1">
      <c r="A142" s="68">
        <v>25010100</v>
      </c>
      <c r="B142" s="69" t="s">
        <v>111</v>
      </c>
      <c r="C142" s="28">
        <v>7170376.9500000002</v>
      </c>
      <c r="D142" s="61">
        <v>6960987.0300000003</v>
      </c>
    </row>
    <row r="143" spans="1:5" ht="27" customHeight="1">
      <c r="A143" s="68">
        <v>25010200</v>
      </c>
      <c r="B143" s="69" t="s">
        <v>112</v>
      </c>
      <c r="C143" s="28">
        <v>4704</v>
      </c>
      <c r="D143" s="97">
        <v>4704</v>
      </c>
    </row>
    <row r="144" spans="1:5" ht="40.9" customHeight="1">
      <c r="A144" s="68">
        <v>25010300</v>
      </c>
      <c r="B144" s="69" t="s">
        <v>135</v>
      </c>
      <c r="C144" s="28">
        <v>231039.29</v>
      </c>
      <c r="D144" s="61">
        <v>240175.88</v>
      </c>
    </row>
    <row r="145" spans="1:4" ht="37.5">
      <c r="A145" s="68">
        <v>25010400</v>
      </c>
      <c r="B145" s="69" t="s">
        <v>113</v>
      </c>
      <c r="C145" s="28">
        <v>164478.39999999999</v>
      </c>
      <c r="D145" s="61">
        <v>186628.41</v>
      </c>
    </row>
    <row r="146" spans="1:4" ht="19.899999999999999" customHeight="1">
      <c r="A146" s="65">
        <v>25020000</v>
      </c>
      <c r="B146" s="67" t="s">
        <v>114</v>
      </c>
      <c r="C146" s="93">
        <f>C147+C148</f>
        <v>8322066.9299999997</v>
      </c>
      <c r="D146" s="70">
        <f>D147+D148</f>
        <v>8435509.0599999987</v>
      </c>
    </row>
    <row r="147" spans="1:4" ht="19.899999999999999" customHeight="1">
      <c r="A147" s="68">
        <v>25020100</v>
      </c>
      <c r="B147" s="69" t="s">
        <v>115</v>
      </c>
      <c r="C147" s="94">
        <v>4021293.76</v>
      </c>
      <c r="D147" s="61">
        <v>4021583.76</v>
      </c>
    </row>
    <row r="148" spans="1:4" ht="96.6" customHeight="1">
      <c r="A148" s="68">
        <v>25020200</v>
      </c>
      <c r="B148" s="69" t="s">
        <v>141</v>
      </c>
      <c r="C148" s="94">
        <v>4300773.17</v>
      </c>
      <c r="D148" s="61">
        <v>4413925.3</v>
      </c>
    </row>
    <row r="149" spans="1:4" ht="19.149999999999999" customHeight="1">
      <c r="A149" s="56">
        <v>30000000</v>
      </c>
      <c r="B149" s="58" t="s">
        <v>73</v>
      </c>
      <c r="C149" s="20">
        <f>C150+C152</f>
        <v>571000</v>
      </c>
      <c r="D149" s="55">
        <f>D150+D152</f>
        <v>581623.54999999993</v>
      </c>
    </row>
    <row r="150" spans="1:4" ht="19.899999999999999" customHeight="1">
      <c r="A150" s="56">
        <v>31000000</v>
      </c>
      <c r="B150" s="64" t="s">
        <v>74</v>
      </c>
      <c r="C150" s="20">
        <f>C151</f>
        <v>204900</v>
      </c>
      <c r="D150" s="55">
        <f>D151</f>
        <v>215468.33</v>
      </c>
    </row>
    <row r="151" spans="1:4" ht="37.5">
      <c r="A151" s="59">
        <v>31030000</v>
      </c>
      <c r="B151" s="62" t="s">
        <v>116</v>
      </c>
      <c r="C151" s="27">
        <v>204900</v>
      </c>
      <c r="D151" s="61">
        <v>215468.33</v>
      </c>
    </row>
    <row r="152" spans="1:4" ht="18.75">
      <c r="A152" s="56">
        <v>33000000</v>
      </c>
      <c r="B152" s="64" t="s">
        <v>117</v>
      </c>
      <c r="C152" s="20">
        <f>C153</f>
        <v>366100</v>
      </c>
      <c r="D152" s="21">
        <f>D153</f>
        <v>366155.22</v>
      </c>
    </row>
    <row r="153" spans="1:4" ht="19.899999999999999" customHeight="1">
      <c r="A153" s="56">
        <v>33010000</v>
      </c>
      <c r="B153" s="64" t="s">
        <v>118</v>
      </c>
      <c r="C153" s="20">
        <f>C154</f>
        <v>366100</v>
      </c>
      <c r="D153" s="21">
        <f>D154</f>
        <v>366155.22</v>
      </c>
    </row>
    <row r="154" spans="1:4" ht="56.25" customHeight="1">
      <c r="A154" s="59">
        <v>33010100</v>
      </c>
      <c r="B154" s="62" t="s">
        <v>142</v>
      </c>
      <c r="C154" s="27">
        <v>366100</v>
      </c>
      <c r="D154" s="61">
        <v>366155.22</v>
      </c>
    </row>
    <row r="155" spans="1:4" ht="18.75" hidden="1">
      <c r="A155" s="18">
        <v>40000000</v>
      </c>
      <c r="B155" s="19" t="s">
        <v>78</v>
      </c>
      <c r="C155" s="20">
        <f>C156</f>
        <v>0</v>
      </c>
      <c r="D155" s="21">
        <f>D156</f>
        <v>0</v>
      </c>
    </row>
    <row r="156" spans="1:4" ht="20.45" hidden="1" customHeight="1">
      <c r="A156" s="18">
        <v>41000000</v>
      </c>
      <c r="B156" s="22" t="s">
        <v>79</v>
      </c>
      <c r="C156" s="20">
        <f>C157</f>
        <v>0</v>
      </c>
      <c r="D156" s="21">
        <f>D157</f>
        <v>0</v>
      </c>
    </row>
    <row r="157" spans="1:4" ht="18.75" hidden="1">
      <c r="A157" s="18">
        <v>41050000</v>
      </c>
      <c r="B157" s="22" t="s">
        <v>87</v>
      </c>
      <c r="C157" s="20">
        <f>C158+C159</f>
        <v>0</v>
      </c>
      <c r="D157" s="21">
        <f>D158+D159</f>
        <v>0</v>
      </c>
    </row>
    <row r="158" spans="1:4" ht="2.25" hidden="1" customHeight="1">
      <c r="A158" s="59">
        <v>41051100</v>
      </c>
      <c r="B158" s="50" t="s">
        <v>119</v>
      </c>
      <c r="C158" s="27"/>
      <c r="D158" s="61"/>
    </row>
    <row r="159" spans="1:4" ht="22.15" hidden="1" customHeight="1">
      <c r="A159" s="59">
        <v>41053900</v>
      </c>
      <c r="B159" s="50" t="s">
        <v>93</v>
      </c>
      <c r="C159" s="27"/>
      <c r="D159" s="61"/>
    </row>
    <row r="160" spans="1:4" ht="19.899999999999999" customHeight="1">
      <c r="A160" s="56">
        <v>50000000</v>
      </c>
      <c r="B160" s="64" t="s">
        <v>120</v>
      </c>
      <c r="C160" s="20">
        <f>C161</f>
        <v>2259496</v>
      </c>
      <c r="D160" s="55">
        <f>D161</f>
        <v>2512560.11</v>
      </c>
    </row>
    <row r="161" spans="1:7" ht="38.450000000000003" customHeight="1">
      <c r="A161" s="59">
        <v>50110000</v>
      </c>
      <c r="B161" s="62" t="s">
        <v>121</v>
      </c>
      <c r="C161" s="27">
        <v>2259496</v>
      </c>
      <c r="D161" s="112">
        <v>2512560.11</v>
      </c>
    </row>
    <row r="162" spans="1:7" ht="16.899999999999999" customHeight="1">
      <c r="A162" s="122" t="s">
        <v>94</v>
      </c>
      <c r="B162" s="122"/>
      <c r="C162" s="21">
        <f>C160+C149+C155+C132+C123</f>
        <v>19413761.57</v>
      </c>
      <c r="D162" s="21">
        <f>D160+D149+D132+D123+D157</f>
        <v>20009033.169999998</v>
      </c>
    </row>
    <row r="163" spans="1:7" ht="19.899999999999999" customHeight="1">
      <c r="A163" s="123" t="s">
        <v>122</v>
      </c>
      <c r="B163" s="123"/>
      <c r="C163" s="21">
        <f>C162+C121</f>
        <v>747602296.61000001</v>
      </c>
      <c r="D163" s="21">
        <f>D162+D121</f>
        <v>775218982.08000004</v>
      </c>
      <c r="E163" s="101"/>
      <c r="F163" s="75"/>
      <c r="G163" s="75"/>
    </row>
    <row r="164" spans="1:7" ht="13.9" customHeight="1">
      <c r="A164" s="71"/>
      <c r="B164" s="72"/>
      <c r="C164" s="73"/>
      <c r="D164" s="74"/>
      <c r="E164" s="75"/>
    </row>
    <row r="165" spans="1:7" s="80" customFormat="1" ht="22.5">
      <c r="A165" s="76" t="s">
        <v>123</v>
      </c>
      <c r="B165" s="77"/>
      <c r="C165" s="78" t="s">
        <v>124</v>
      </c>
      <c r="D165" s="79"/>
    </row>
  </sheetData>
  <sheetProtection selectLockedCells="1" selectUnlockedCells="1"/>
  <mergeCells count="4">
    <mergeCell ref="A5:D5"/>
    <mergeCell ref="A121:B121"/>
    <mergeCell ref="A162:B162"/>
    <mergeCell ref="A163:B163"/>
  </mergeCells>
  <phoneticPr fontId="16" type="noConversion"/>
  <pageMargins left="1.1812499999999999" right="0.19652777777777777" top="0.39374999999999999" bottom="0.39374999999999999" header="0.51180555555555551" footer="0.51180555555555551"/>
  <pageSetup paperSize="9" scale="48" firstPageNumber="0" orientation="portrait" horizontalDpi="300" verticalDpi="300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2021-02-08T09:00:53Z</cp:lastPrinted>
  <dcterms:created xsi:type="dcterms:W3CDTF">2020-09-21T10:01:22Z</dcterms:created>
  <dcterms:modified xsi:type="dcterms:W3CDTF">2021-02-09T08:35:06Z</dcterms:modified>
</cp:coreProperties>
</file>