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Видатки" sheetId="1" r:id="rId1"/>
  </sheets>
  <definedNames>
    <definedName name="Data">Видатки!$A$9:$Q$78</definedName>
    <definedName name="Date">Видатки!#REF!</definedName>
    <definedName name="Date1">Видатки!#REF!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Area" localSheetId="0">Видатки!$A$1:$L$141</definedName>
  </definedNames>
  <calcPr calcId="125725"/>
</workbook>
</file>

<file path=xl/calcChain.xml><?xml version="1.0" encoding="utf-8"?>
<calcChain xmlns="http://schemas.openxmlformats.org/spreadsheetml/2006/main">
  <c r="F131" i="1"/>
  <c r="E131"/>
  <c r="F117"/>
  <c r="E117"/>
  <c r="F71"/>
  <c r="E71"/>
  <c r="F122"/>
  <c r="E122"/>
  <c r="F98"/>
  <c r="E98"/>
  <c r="F9"/>
  <c r="F15"/>
  <c r="F23"/>
  <c r="F30"/>
  <c r="F48"/>
  <c r="F54"/>
  <c r="F61"/>
  <c r="F65"/>
  <c r="E9"/>
  <c r="F108"/>
  <c r="E108"/>
  <c r="F82"/>
  <c r="E82"/>
  <c r="E61"/>
  <c r="E30"/>
  <c r="F128"/>
  <c r="E128"/>
  <c r="F93"/>
  <c r="E93"/>
  <c r="F85"/>
  <c r="E85"/>
  <c r="E65"/>
  <c r="E15"/>
  <c r="E23"/>
  <c r="E48"/>
  <c r="E54"/>
  <c r="A11"/>
  <c r="A12"/>
  <c r="A15"/>
  <c r="A16"/>
  <c r="A17"/>
  <c r="A18"/>
  <c r="A23"/>
  <c r="A24"/>
  <c r="A25"/>
  <c r="A26"/>
  <c r="A27"/>
  <c r="A30"/>
  <c r="A32"/>
  <c r="A36"/>
  <c r="A37"/>
  <c r="A38"/>
  <c r="A39"/>
  <c r="A41"/>
  <c r="A42"/>
  <c r="A43"/>
  <c r="A44"/>
  <c r="A46"/>
  <c r="A48"/>
  <c r="A49"/>
  <c r="A50"/>
  <c r="A51"/>
  <c r="A52"/>
  <c r="A53"/>
  <c r="A54"/>
  <c r="A55"/>
  <c r="A56"/>
  <c r="A57"/>
  <c r="A58"/>
  <c r="A59"/>
  <c r="A61"/>
  <c r="A70"/>
  <c r="A71"/>
  <c r="A73"/>
  <c r="A74"/>
  <c r="A76" s="1"/>
  <c r="A80"/>
  <c r="A83"/>
  <c r="A84"/>
  <c r="A85"/>
  <c r="A86"/>
  <c r="A87"/>
  <c r="A88"/>
  <c r="A90"/>
  <c r="A91"/>
  <c r="A93"/>
  <c r="A94"/>
  <c r="A95"/>
  <c r="A96"/>
  <c r="A97"/>
  <c r="A98"/>
  <c r="A99"/>
  <c r="A107"/>
  <c r="A108"/>
  <c r="A110"/>
  <c r="A111"/>
  <c r="A112"/>
  <c r="A114"/>
  <c r="E114"/>
  <c r="F114"/>
  <c r="F138" s="1"/>
  <c r="F139" s="1"/>
  <c r="A115"/>
  <c r="A116"/>
  <c r="A117"/>
  <c r="A119"/>
  <c r="A126"/>
  <c r="A128"/>
  <c r="A130"/>
  <c r="A131"/>
  <c r="A132"/>
  <c r="A133"/>
  <c r="A134"/>
  <c r="A135"/>
  <c r="A138"/>
  <c r="E80"/>
  <c r="E139" s="1"/>
  <c r="E138"/>
  <c r="F80"/>
</calcChain>
</file>

<file path=xl/sharedStrings.xml><?xml version="1.0" encoding="utf-8"?>
<sst xmlns="http://schemas.openxmlformats.org/spreadsheetml/2006/main" count="324" uniqueCount="208">
  <si>
    <t>Додаток 2</t>
  </si>
  <si>
    <t>до рішення виконавчого комітету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</si>
  <si>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</si>
  <si>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</si>
  <si>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</si>
  <si>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</si>
  <si>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</si>
  <si>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</si>
  <si>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</si>
  <si>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</si>
  <si>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</si>
  <si>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</si>
  <si>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</si>
  <si>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</si>
  <si>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</si>
  <si>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</si>
  <si>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</si>
  <si>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</si>
  <si>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</si>
  <si>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</si>
  <si>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</si>
  <si>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</si>
  <si>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</si>
  <si>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</si>
  <si>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</si>
  <si>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Надання загальної середньої освіти загальноосвітніми навчальними закладами (в т.ч. школою-дитячим садком, інтернатом при школі), спеціалізованими школами, ліцеями, гімназіями, колегіумами</t>
  </si>
  <si>
    <t>0960</t>
  </si>
  <si>
    <t>1090</t>
  </si>
  <si>
    <t>Надання позашкільної освіти позашкільними закладами освіти, заходи із позашкільної роботи з дітьми</t>
  </si>
  <si>
    <t>1100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</si>
  <si>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</si>
  <si>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1150</t>
  </si>
  <si>
    <t xml:space="preserve">Методичне забезпечення діяльності навчальних закладів 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</si>
  <si>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</si>
  <si>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</si>
  <si>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</si>
  <si>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</si>
  <si>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</si>
  <si>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</si>
  <si>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</si>
  <si>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0733</t>
  </si>
  <si>
    <t>2030</t>
  </si>
  <si>
    <t>Лікарсько-акушерська допомога  вагітним, породіллям та новонародженим</t>
  </si>
  <si>
    <t>0722</t>
  </si>
  <si>
    <t>2100</t>
  </si>
  <si>
    <t>Надання стоматологічної допомоги населенню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</si>
  <si>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</si>
  <si>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</si>
  <si>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</si>
  <si>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2144</t>
  </si>
  <si>
    <t>Централізовані заходи з лікування хворих на цукровий та нецукровий діабет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</si>
  <si>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</si>
  <si>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</si>
  <si>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</si>
  <si>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</si>
  <si>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</si>
  <si>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</si>
  <si>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</si>
  <si>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</si>
  <si>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</si>
  <si>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</si>
  <si>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</si>
  <si>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</si>
  <si>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</si>
  <si>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</si>
  <si>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</si>
  <si>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</si>
  <si>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</si>
  <si>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утримання та забезпечення діяльності центрів соціальних служб для сім"ї, дітей та молоді</t>
  </si>
  <si>
    <t>3123</t>
  </si>
  <si>
    <t>Заходи державної політики з питань сім"ї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</si>
  <si>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</si>
  <si>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</si>
  <si>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</si>
  <si>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</si>
  <si>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</si>
  <si>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</si>
  <si>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</si>
  <si>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</si>
  <si>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3210</t>
  </si>
  <si>
    <t>Організація та проведення громадських робіт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</si>
  <si>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</si>
  <si>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</si>
  <si>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</si>
  <si>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</si>
  <si>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</si>
  <si>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</si>
  <si>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</si>
  <si>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</si>
  <si>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</si>
  <si>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</si>
  <si>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</si>
  <si>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</si>
  <si>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</si>
  <si>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</si>
  <si>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</si>
  <si>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</si>
  <si>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</si>
  <si>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</si>
  <si>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</si>
  <si>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</si>
  <si>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</si>
  <si>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</si>
  <si>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</si>
  <si>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</si>
  <si>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</si>
  <si>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</si>
  <si>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</si>
  <si>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</si>
  <si>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</si>
  <si>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</si>
  <si>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</si>
  <si>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</si>
  <si>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</si>
  <si>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</si>
  <si>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</si>
  <si>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</si>
  <si>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</si>
  <si>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0443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</si>
  <si>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</si>
  <si>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</si>
  <si>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</si>
  <si>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</si>
  <si>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</si>
  <si>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</si>
  <si>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</si>
  <si>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</si>
  <si>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</si>
  <si>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</si>
  <si>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</si>
  <si>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</si>
  <si>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</si>
  <si>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</si>
  <si>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</si>
  <si>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</si>
  <si>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</si>
  <si>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</si>
  <si>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>9000</t>
  </si>
  <si>
    <t>Нерозподілені видатки</t>
  </si>
  <si>
    <t xml:space="preserve">Усього </t>
  </si>
  <si>
    <t>Спеціальний фонд</t>
  </si>
  <si>
    <t>0990</t>
  </si>
  <si>
    <t>1050</t>
  </si>
  <si>
    <t>Утримання та  навчально-тренувальна робота комунальних дитячо-юнацьких спортивних шкіл</t>
  </si>
  <si>
    <t>6011</t>
  </si>
  <si>
    <t>Експлуатація та технічне обслуговування житлового фонду</t>
  </si>
  <si>
    <t>0610</t>
  </si>
  <si>
    <t>6015</t>
  </si>
  <si>
    <t>Забезпечення надійної та безперебійної експлуатації ліфтів</t>
  </si>
  <si>
    <t>7310</t>
  </si>
  <si>
    <t>Будівництво об`ектів житлово-комунального господарства</t>
  </si>
  <si>
    <t>7324</t>
  </si>
  <si>
    <t>Будівництво установ тв звклвдів культури</t>
  </si>
  <si>
    <t>0421</t>
  </si>
  <si>
    <t>0320</t>
  </si>
  <si>
    <t>7670</t>
  </si>
  <si>
    <t>Внески до статутного капіталу суб"єктів господарювання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</si>
  <si>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</si>
  <si>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</si>
  <si>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0133</t>
  </si>
  <si>
    <t>0511</t>
  </si>
  <si>
    <t>8300</t>
  </si>
  <si>
    <t>Охорона навколишнього природного середовища</t>
  </si>
  <si>
    <t>Разом</t>
  </si>
  <si>
    <t>Р.В.Роїк</t>
  </si>
  <si>
    <t>1170</t>
  </si>
  <si>
    <t>Забезпечення діяльності інклюзивно-ресурсних центрів</t>
  </si>
  <si>
    <t>3240</t>
  </si>
  <si>
    <t>Інші заходи у сфері соціального захисту і соціального забезпечення</t>
  </si>
  <si>
    <t>7410</t>
  </si>
  <si>
    <t>Інші заходи у сфері автотранспорту</t>
  </si>
  <si>
    <t>7321</t>
  </si>
  <si>
    <t>Будівництво освітніх установ та закладів</t>
  </si>
  <si>
    <t>7413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</si>
  <si>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</si>
  <si>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</si>
  <si>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</si>
  <si>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</si>
  <si>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</si>
  <si>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</si>
  <si>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</si>
  <si>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</si>
  <si>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3241</t>
  </si>
  <si>
    <t>Забезпечення діяльності інших закладів  у сфері соціального захисту і соціального забезпечення</t>
  </si>
  <si>
    <t>7322</t>
  </si>
  <si>
    <t>Будівництво медичних установ та закладів</t>
  </si>
  <si>
    <t xml:space="preserve">від </t>
  </si>
  <si>
    <t xml:space="preserve">№ </t>
  </si>
  <si>
    <t>Субвенція з місцевого бюджету іншим місцевим бюджетам на здійснення прграм та заходів за рахунок коштів місцевих бюджетів</t>
  </si>
  <si>
    <t>1190</t>
  </si>
  <si>
    <t>Проведення місцевих виборів та референдумів, забезпечення діяльності виборчої комісії Автономної Республікт Крим</t>
  </si>
  <si>
    <t>8600</t>
  </si>
  <si>
    <t>Обслуговування місцевого боргу</t>
  </si>
  <si>
    <t>3110</t>
  </si>
  <si>
    <t>Заклади і заходи з питаньдітей та їх соціального захисту</t>
  </si>
  <si>
    <t>3120</t>
  </si>
  <si>
    <t>Здійснення соціальної роботи з вразливими категоріями населення</t>
  </si>
  <si>
    <t>3220</t>
  </si>
  <si>
    <t>Грошова компенсація за належні отримання жилі приміщення для окремих категорій населення відповідно до законодавства</t>
  </si>
  <si>
    <t>7363</t>
  </si>
  <si>
    <t>Виконання інвестиційних проектів в рамках здійснення заходів щодо соціально-еокномічного розвитку окремих територій</t>
  </si>
  <si>
    <t>Начальник фінансового управління</t>
  </si>
  <si>
    <t>Звіт про виконання  міського бюджету м.Павлоград за 2020 рік</t>
  </si>
  <si>
    <t xml:space="preserve">Виконано </t>
  </si>
  <si>
    <t xml:space="preserve">Уточнений план </t>
  </si>
  <si>
    <t>6080</t>
  </si>
  <si>
    <t>Реалізація державних та місцевих житлових програм</t>
  </si>
  <si>
    <t>продовження додатку 2</t>
  </si>
</sst>
</file>

<file path=xl/styles.xml><?xml version="1.0" encoding="utf-8"?>
<styleSheet xmlns="http://schemas.openxmlformats.org/spreadsheetml/2006/main">
  <fonts count="3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i/>
      <sz val="14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4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38">
    <xf numFmtId="0" fontId="0" fillId="0" borderId="0" xfId="0"/>
    <xf numFmtId="0" fontId="18" fillId="0" borderId="0" xfId="0" applyFont="1"/>
    <xf numFmtId="0" fontId="20" fillId="0" borderId="0" xfId="0" applyFont="1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21" fillId="0" borderId="0" xfId="0" applyFont="1" applyFill="1" applyAlignment="1">
      <alignment horizontal="justify"/>
    </xf>
    <xf numFmtId="0" fontId="22" fillId="0" borderId="0" xfId="0" applyFont="1" applyFill="1" applyAlignment="1">
      <alignment horizontal="justify"/>
    </xf>
    <xf numFmtId="0" fontId="23" fillId="0" borderId="0" xfId="0" applyFont="1" applyAlignment="1">
      <alignment horizontal="justify" vertical="center"/>
    </xf>
    <xf numFmtId="0" fontId="24" fillId="0" borderId="0" xfId="0" applyFont="1" applyFill="1" applyBorder="1" applyAlignment="1">
      <alignment horizontal="justify" vertical="center"/>
    </xf>
    <xf numFmtId="0" fontId="18" fillId="0" borderId="10" xfId="0" applyFont="1" applyFill="1" applyBorder="1" applyAlignment="1">
      <alignment horizontal="justify" vertical="center"/>
    </xf>
    <xf numFmtId="0" fontId="25" fillId="0" borderId="0" xfId="0" applyFont="1" applyFill="1" applyAlignment="1">
      <alignment horizontal="justify" vertical="center"/>
    </xf>
    <xf numFmtId="0" fontId="26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49" fontId="27" fillId="0" borderId="13" xfId="0" applyNumberFormat="1" applyFont="1" applyFill="1" applyBorder="1" applyAlignment="1" applyProtection="1">
      <alignment horizontal="left" vertical="center" wrapText="1"/>
      <protection locked="0"/>
    </xf>
    <xf numFmtId="49" fontId="2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2" xfId="0" applyNumberFormat="1" applyFont="1" applyFill="1" applyBorder="1" applyAlignment="1" applyProtection="1">
      <alignment horizontal="center" vertical="center"/>
    </xf>
    <xf numFmtId="0" fontId="26" fillId="0" borderId="12" xfId="0" applyNumberFormat="1" applyFont="1" applyFill="1" applyBorder="1" applyAlignment="1" applyProtection="1">
      <alignment horizontal="center"/>
    </xf>
    <xf numFmtId="0" fontId="26" fillId="0" borderId="14" xfId="0" applyNumberFormat="1" applyFont="1" applyFill="1" applyBorder="1" applyAlignment="1" applyProtection="1">
      <alignment horizontal="center"/>
    </xf>
    <xf numFmtId="0" fontId="20" fillId="0" borderId="0" xfId="0" applyFont="1" applyAlignment="1">
      <alignment horizontal="center" vertical="center"/>
    </xf>
    <xf numFmtId="49" fontId="28" fillId="0" borderId="11" xfId="0" applyNumberFormat="1" applyFont="1" applyFill="1" applyBorder="1" applyAlignment="1" applyProtection="1">
      <alignment horizontal="center" vertical="center"/>
      <protection hidden="1"/>
    </xf>
    <xf numFmtId="49" fontId="21" fillId="0" borderId="12" xfId="0" applyNumberFormat="1" applyFont="1" applyFill="1" applyBorder="1" applyAlignment="1">
      <alignment horizontal="center" vertical="center"/>
    </xf>
    <xf numFmtId="0" fontId="21" fillId="0" borderId="12" xfId="36" applyFont="1" applyFill="1" applyBorder="1" applyAlignment="1" applyProtection="1">
      <alignment horizontal="justify" vertical="center" wrapText="1"/>
    </xf>
    <xf numFmtId="2" fontId="29" fillId="0" borderId="12" xfId="0" applyNumberFormat="1" applyFont="1" applyFill="1" applyBorder="1" applyAlignment="1" applyProtection="1">
      <alignment horizontal="justify" vertical="center"/>
    </xf>
    <xf numFmtId="2" fontId="29" fillId="0" borderId="14" xfId="0" applyNumberFormat="1" applyFont="1" applyFill="1" applyBorder="1" applyAlignment="1" applyProtection="1">
      <alignment horizontal="justify" vertical="center"/>
    </xf>
    <xf numFmtId="2" fontId="20" fillId="0" borderId="0" xfId="0" applyNumberFormat="1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12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6" fillId="0" borderId="11" xfId="0" applyNumberFormat="1" applyFont="1" applyFill="1" applyBorder="1" applyAlignment="1" applyProtection="1">
      <alignment horizontal="center" vertical="center"/>
      <protection hidden="1"/>
    </xf>
    <xf numFmtId="2" fontId="30" fillId="0" borderId="12" xfId="0" applyNumberFormat="1" applyFont="1" applyFill="1" applyBorder="1" applyAlignment="1" applyProtection="1">
      <alignment horizontal="justify" vertical="center"/>
    </xf>
    <xf numFmtId="2" fontId="30" fillId="0" borderId="14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0" xfId="36" applyFont="1" applyFill="1" applyBorder="1" applyAlignment="1" applyProtection="1">
      <alignment horizontal="justify" vertical="center" wrapText="1"/>
    </xf>
    <xf numFmtId="49" fontId="21" fillId="0" borderId="10" xfId="0" applyNumberFormat="1" applyFont="1" applyFill="1" applyBorder="1" applyAlignment="1">
      <alignment horizontal="center" vertical="center"/>
    </xf>
    <xf numFmtId="0" fontId="21" fillId="0" borderId="10" xfId="36" applyFont="1" applyFill="1" applyBorder="1" applyAlignment="1" applyProtection="1">
      <alignment horizontal="justify" vertical="center" wrapText="1"/>
    </xf>
    <xf numFmtId="0" fontId="18" fillId="0" borderId="10" xfId="0" applyNumberFormat="1" applyFont="1" applyFill="1" applyBorder="1" applyAlignment="1">
      <alignment horizontal="justify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justify" vertical="center" wrapText="1"/>
    </xf>
    <xf numFmtId="2" fontId="0" fillId="0" borderId="0" xfId="0" applyNumberFormat="1" applyAlignment="1">
      <alignment horizontal="justify" vertical="center"/>
    </xf>
    <xf numFmtId="0" fontId="18" fillId="15" borderId="10" xfId="0" applyFont="1" applyFill="1" applyBorder="1" applyAlignment="1">
      <alignment horizontal="justify" vertical="center" wrapText="1"/>
    </xf>
    <xf numFmtId="0" fontId="21" fillId="15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18" fillId="15" borderId="10" xfId="0" applyFont="1" applyFill="1" applyBorder="1" applyAlignment="1">
      <alignment horizontal="justify" vertical="center"/>
    </xf>
    <xf numFmtId="0" fontId="21" fillId="15" borderId="10" xfId="0" applyFont="1" applyFill="1" applyBorder="1" applyAlignment="1">
      <alignment horizontal="justify" vertical="center" wrapText="1"/>
    </xf>
    <xf numFmtId="0" fontId="21" fillId="15" borderId="12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31" fillId="0" borderId="12" xfId="0" applyNumberFormat="1" applyFont="1" applyFill="1" applyBorder="1" applyAlignment="1">
      <alignment horizontal="center" vertical="center"/>
    </xf>
    <xf numFmtId="0" fontId="31" fillId="0" borderId="12" xfId="36" applyFont="1" applyFill="1" applyBorder="1" applyAlignment="1" applyProtection="1">
      <alignment horizontal="justify" vertical="center" wrapText="1"/>
    </xf>
    <xf numFmtId="0" fontId="26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49" fontId="27" fillId="0" borderId="13" xfId="0" applyNumberFormat="1" applyFont="1" applyFill="1" applyBorder="1" applyAlignment="1" applyProtection="1">
      <alignment horizontal="justify" vertical="center" wrapText="1"/>
      <protection locked="0"/>
    </xf>
    <xf numFmtId="0" fontId="26" fillId="0" borderId="12" xfId="0" applyNumberFormat="1" applyFont="1" applyFill="1" applyBorder="1" applyAlignment="1" applyProtection="1">
      <alignment horizontal="justify" vertical="center"/>
    </xf>
    <xf numFmtId="0" fontId="26" fillId="0" borderId="14" xfId="0" applyNumberFormat="1" applyFont="1" applyFill="1" applyBorder="1" applyAlignment="1" applyProtection="1">
      <alignment horizontal="justify" vertical="center"/>
    </xf>
    <xf numFmtId="0" fontId="21" fillId="0" borderId="0" xfId="0" applyFont="1" applyFill="1" applyBorder="1" applyAlignment="1">
      <alignment horizontal="justify" vertical="center" wrapText="1"/>
    </xf>
    <xf numFmtId="0" fontId="18" fillId="15" borderId="10" xfId="0" applyNumberFormat="1" applyFont="1" applyFill="1" applyBorder="1" applyAlignment="1" applyProtection="1">
      <alignment horizontal="justify" vertical="center"/>
      <protection locked="0"/>
    </xf>
    <xf numFmtId="0" fontId="31" fillId="0" borderId="10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32" fillId="0" borderId="0" xfId="0" applyFont="1" applyAlignment="1">
      <alignment horizontal="justify" vertical="center"/>
    </xf>
    <xf numFmtId="49" fontId="21" fillId="0" borderId="15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 applyProtection="1">
      <alignment horizontal="justify" vertical="center"/>
      <protection locked="0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49" fontId="18" fillId="0" borderId="15" xfId="0" applyNumberFormat="1" applyFont="1" applyFill="1" applyBorder="1" applyAlignment="1">
      <alignment horizontal="center" vertical="center"/>
    </xf>
    <xf numFmtId="0" fontId="18" fillId="0" borderId="16" xfId="36" applyFont="1" applyFill="1" applyBorder="1" applyAlignment="1" applyProtection="1">
      <alignment horizontal="justify" vertical="center" wrapText="1"/>
    </xf>
    <xf numFmtId="0" fontId="18" fillId="15" borderId="17" xfId="0" applyFont="1" applyFill="1" applyBorder="1" applyAlignment="1" applyProtection="1">
      <alignment horizontal="justify" vertical="center"/>
      <protection locked="0"/>
    </xf>
    <xf numFmtId="0" fontId="21" fillId="0" borderId="16" xfId="36" applyFont="1" applyFill="1" applyBorder="1" applyAlignment="1" applyProtection="1">
      <alignment horizontal="justify" vertical="center" wrapText="1"/>
    </xf>
    <xf numFmtId="1" fontId="0" fillId="0" borderId="0" xfId="0" applyNumberFormat="1" applyAlignment="1">
      <alignment horizontal="justify" vertical="center"/>
    </xf>
    <xf numFmtId="0" fontId="18" fillId="15" borderId="10" xfId="0" quotePrefix="1" applyFont="1" applyFill="1" applyBorder="1" applyAlignment="1">
      <alignment horizontal="justify" vertical="center" wrapText="1"/>
    </xf>
    <xf numFmtId="49" fontId="18" fillId="0" borderId="13" xfId="0" applyNumberFormat="1" applyFont="1" applyFill="1" applyBorder="1" applyAlignment="1">
      <alignment horizontal="center" vertical="center"/>
    </xf>
    <xf numFmtId="0" fontId="18" fillId="18" borderId="17" xfId="0" applyFont="1" applyFill="1" applyBorder="1" applyAlignment="1" applyProtection="1">
      <alignment horizontal="justify" vertical="center" wrapText="1"/>
      <protection locked="0"/>
    </xf>
    <xf numFmtId="0" fontId="18" fillId="0" borderId="17" xfId="36" applyFont="1" applyFill="1" applyBorder="1" applyAlignment="1" applyProtection="1">
      <alignment horizontal="justify" vertical="center" wrapText="1"/>
    </xf>
    <xf numFmtId="1" fontId="20" fillId="0" borderId="0" xfId="0" applyNumberFormat="1" applyFont="1" applyAlignment="1">
      <alignment horizontal="justify" vertical="center"/>
    </xf>
    <xf numFmtId="49" fontId="26" fillId="0" borderId="18" xfId="0" applyNumberFormat="1" applyFont="1" applyFill="1" applyBorder="1" applyAlignment="1" applyProtection="1">
      <alignment horizontal="center" vertical="center"/>
      <protection hidden="1"/>
    </xf>
    <xf numFmtId="2" fontId="30" fillId="0" borderId="19" xfId="0" applyNumberFormat="1" applyFont="1" applyFill="1" applyBorder="1" applyAlignment="1" applyProtection="1">
      <alignment horizontal="justify" vertical="center"/>
    </xf>
    <xf numFmtId="49" fontId="18" fillId="0" borderId="17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49" fontId="18" fillId="0" borderId="20" xfId="0" applyNumberFormat="1" applyFont="1" applyFill="1" applyBorder="1" applyAlignment="1">
      <alignment horizontal="center" vertical="center"/>
    </xf>
    <xf numFmtId="0" fontId="18" fillId="15" borderId="20" xfId="0" applyFont="1" applyFill="1" applyBorder="1" applyAlignment="1">
      <alignment horizontal="justify" vertical="center"/>
    </xf>
    <xf numFmtId="0" fontId="21" fillId="0" borderId="21" xfId="36" applyFont="1" applyFill="1" applyBorder="1" applyAlignment="1" applyProtection="1">
      <alignment horizontal="justify" vertical="center" wrapText="1"/>
    </xf>
    <xf numFmtId="0" fontId="18" fillId="15" borderId="17" xfId="0" applyFont="1" applyFill="1" applyBorder="1" applyAlignment="1">
      <alignment horizontal="justify" vertical="center"/>
    </xf>
    <xf numFmtId="4" fontId="21" fillId="0" borderId="12" xfId="0" applyNumberFormat="1" applyFont="1" applyFill="1" applyBorder="1" applyAlignment="1">
      <alignment horizontal="center" vertical="center"/>
    </xf>
    <xf numFmtId="4" fontId="18" fillId="0" borderId="12" xfId="0" applyNumberFormat="1" applyFont="1" applyFill="1" applyBorder="1" applyAlignment="1">
      <alignment horizontal="center" vertical="center"/>
    </xf>
    <xf numFmtId="4" fontId="21" fillId="0" borderId="10" xfId="0" applyNumberFormat="1" applyFont="1" applyFill="1" applyBorder="1" applyAlignment="1">
      <alignment horizontal="center" vertical="center"/>
    </xf>
    <xf numFmtId="4" fontId="31" fillId="0" borderId="12" xfId="0" applyNumberFormat="1" applyFont="1" applyFill="1" applyBorder="1" applyAlignment="1">
      <alignment horizontal="center" vertical="center"/>
    </xf>
    <xf numFmtId="4" fontId="21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12" xfId="0" applyNumberFormat="1" applyFont="1" applyFill="1" applyBorder="1" applyAlignment="1" applyProtection="1">
      <alignment horizontal="center" vertical="center"/>
    </xf>
    <xf numFmtId="4" fontId="18" fillId="0" borderId="20" xfId="0" applyNumberFormat="1" applyFont="1" applyFill="1" applyBorder="1" applyAlignment="1">
      <alignment horizontal="center" vertical="center"/>
    </xf>
    <xf numFmtId="4" fontId="18" fillId="0" borderId="17" xfId="0" applyNumberFormat="1" applyFont="1" applyFill="1" applyBorder="1" applyAlignment="1">
      <alignment horizontal="center" vertical="center"/>
    </xf>
    <xf numFmtId="4" fontId="21" fillId="0" borderId="19" xfId="0" applyNumberFormat="1" applyFont="1" applyFill="1" applyBorder="1" applyAlignment="1">
      <alignment horizontal="center" vertical="center"/>
    </xf>
    <xf numFmtId="4" fontId="18" fillId="0" borderId="19" xfId="0" applyNumberFormat="1" applyFont="1" applyFill="1" applyBorder="1" applyAlignment="1">
      <alignment horizontal="center" vertical="center"/>
    </xf>
    <xf numFmtId="4" fontId="31" fillId="0" borderId="10" xfId="0" applyNumberFormat="1" applyFont="1" applyFill="1" applyBorder="1" applyAlignment="1">
      <alignment horizontal="center" vertical="center"/>
    </xf>
    <xf numFmtId="3" fontId="18" fillId="0" borderId="12" xfId="0" applyNumberFormat="1" applyFont="1" applyFill="1" applyBorder="1" applyAlignment="1">
      <alignment horizontal="center" vertical="center"/>
    </xf>
    <xf numFmtId="3" fontId="21" fillId="0" borderId="12" xfId="0" applyNumberFormat="1" applyFont="1" applyFill="1" applyBorder="1" applyAlignment="1">
      <alignment horizontal="center" vertical="center"/>
    </xf>
    <xf numFmtId="3" fontId="18" fillId="0" borderId="20" xfId="0" applyNumberFormat="1" applyFont="1" applyFill="1" applyBorder="1" applyAlignment="1">
      <alignment horizontal="center" vertical="center"/>
    </xf>
    <xf numFmtId="3" fontId="18" fillId="0" borderId="17" xfId="0" applyNumberFormat="1" applyFont="1" applyFill="1" applyBorder="1" applyAlignment="1">
      <alignment horizontal="center" vertical="center"/>
    </xf>
    <xf numFmtId="49" fontId="28" fillId="0" borderId="18" xfId="0" applyNumberFormat="1" applyFont="1" applyFill="1" applyBorder="1" applyAlignment="1" applyProtection="1">
      <alignment horizontal="center" vertical="center"/>
      <protection hidden="1"/>
    </xf>
    <xf numFmtId="2" fontId="29" fillId="0" borderId="19" xfId="0" applyNumberFormat="1" applyFont="1" applyFill="1" applyBorder="1" applyAlignment="1" applyProtection="1">
      <alignment horizontal="justify" vertical="center"/>
    </xf>
    <xf numFmtId="49" fontId="26" fillId="0" borderId="22" xfId="0" applyNumberFormat="1" applyFont="1" applyFill="1" applyBorder="1" applyAlignment="1" applyProtection="1">
      <alignment horizontal="center" vertical="center"/>
      <protection hidden="1"/>
    </xf>
    <xf numFmtId="49" fontId="18" fillId="0" borderId="16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2" fontId="30" fillId="0" borderId="16" xfId="0" applyNumberFormat="1" applyFont="1" applyFill="1" applyBorder="1" applyAlignment="1" applyProtection="1">
      <alignment horizontal="justify" vertical="center"/>
    </xf>
    <xf numFmtId="2" fontId="30" fillId="0" borderId="23" xfId="0" applyNumberFormat="1" applyFont="1" applyFill="1" applyBorder="1" applyAlignment="1" applyProtection="1">
      <alignment horizontal="justify" vertical="center"/>
    </xf>
    <xf numFmtId="0" fontId="0" fillId="0" borderId="24" xfId="0" applyBorder="1" applyAlignment="1">
      <alignment horizontal="center" vertical="center"/>
    </xf>
    <xf numFmtId="49" fontId="26" fillId="0" borderId="24" xfId="0" applyNumberFormat="1" applyFont="1" applyFill="1" applyBorder="1" applyAlignment="1" applyProtection="1">
      <alignment horizontal="center" vertical="center"/>
      <protection hidden="1"/>
    </xf>
    <xf numFmtId="49" fontId="18" fillId="0" borderId="24" xfId="0" applyNumberFormat="1" applyFont="1" applyFill="1" applyBorder="1" applyAlignment="1">
      <alignment horizontal="center" vertical="center"/>
    </xf>
    <xf numFmtId="0" fontId="18" fillId="0" borderId="24" xfId="36" applyFont="1" applyFill="1" applyBorder="1" applyAlignment="1" applyProtection="1">
      <alignment horizontal="justify" vertical="center" wrapText="1"/>
    </xf>
    <xf numFmtId="4" fontId="18" fillId="0" borderId="24" xfId="0" applyNumberFormat="1" applyFont="1" applyFill="1" applyBorder="1" applyAlignment="1">
      <alignment horizontal="center" vertical="center"/>
    </xf>
    <xf numFmtId="2" fontId="30" fillId="0" borderId="24" xfId="0" applyNumberFormat="1" applyFont="1" applyFill="1" applyBorder="1" applyAlignment="1" applyProtection="1">
      <alignment horizontal="justify" vertical="center"/>
    </xf>
    <xf numFmtId="0" fontId="0" fillId="0" borderId="24" xfId="0" applyBorder="1" applyAlignment="1">
      <alignment horizontal="justify" vertical="center"/>
    </xf>
    <xf numFmtId="0" fontId="18" fillId="0" borderId="20" xfId="0" applyNumberFormat="1" applyFont="1" applyFill="1" applyBorder="1" applyAlignment="1">
      <alignment horizontal="justify" vertical="center" wrapText="1"/>
    </xf>
    <xf numFmtId="0" fontId="18" fillId="0" borderId="24" xfId="0" applyNumberFormat="1" applyFont="1" applyFill="1" applyBorder="1" applyAlignment="1">
      <alignment horizontal="justify" vertical="center" wrapText="1"/>
    </xf>
    <xf numFmtId="0" fontId="18" fillId="0" borderId="12" xfId="0" applyFont="1" applyFill="1" applyBorder="1" applyAlignment="1">
      <alignment horizontal="justify" vertical="center"/>
    </xf>
    <xf numFmtId="0" fontId="18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vertical="center"/>
    </xf>
    <xf numFmtId="49" fontId="26" fillId="0" borderId="25" xfId="0" applyNumberFormat="1" applyFont="1" applyFill="1" applyBorder="1" applyAlignment="1" applyProtection="1">
      <alignment horizontal="center" vertical="center"/>
      <protection hidden="1"/>
    </xf>
    <xf numFmtId="2" fontId="30" fillId="0" borderId="25" xfId="0" applyNumberFormat="1" applyFont="1" applyFill="1" applyBorder="1" applyAlignment="1" applyProtection="1">
      <alignment horizontal="justify" vertical="center"/>
    </xf>
    <xf numFmtId="0" fontId="0" fillId="0" borderId="25" xfId="0" applyBorder="1" applyAlignment="1">
      <alignment horizontal="justify" vertical="center"/>
    </xf>
    <xf numFmtId="0" fontId="21" fillId="0" borderId="0" xfId="36" applyFont="1" applyFill="1" applyBorder="1" applyAlignment="1" applyProtection="1">
      <alignment horizontal="justify" vertical="center" wrapText="1"/>
    </xf>
    <xf numFmtId="3" fontId="2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6" fillId="0" borderId="0" xfId="0" applyNumberFormat="1" applyFont="1" applyFill="1" applyBorder="1" applyAlignment="1" applyProtection="1">
      <alignment horizontal="center" vertical="center"/>
      <protection hidden="1"/>
    </xf>
    <xf numFmtId="49" fontId="21" fillId="0" borderId="0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>
      <alignment horizontal="center" vertical="center"/>
    </xf>
    <xf numFmtId="2" fontId="30" fillId="0" borderId="0" xfId="0" applyNumberFormat="1" applyFont="1" applyFill="1" applyBorder="1" applyAlignment="1" applyProtection="1">
      <alignment horizontal="justify" vertical="center"/>
    </xf>
    <xf numFmtId="0" fontId="0" fillId="0" borderId="0" xfId="0" applyBorder="1" applyAlignment="1">
      <alignment horizontal="justify" vertical="center"/>
    </xf>
    <xf numFmtId="49" fontId="26" fillId="0" borderId="26" xfId="0" applyNumberFormat="1" applyFont="1" applyFill="1" applyBorder="1" applyAlignment="1" applyProtection="1">
      <alignment horizontal="center" vertical="center"/>
      <protection hidden="1"/>
    </xf>
    <xf numFmtId="2" fontId="30" fillId="0" borderId="26" xfId="0" applyNumberFormat="1" applyFont="1" applyFill="1" applyBorder="1" applyAlignment="1" applyProtection="1">
      <alignment horizontal="justify" vertical="center"/>
    </xf>
    <xf numFmtId="0" fontId="19" fillId="0" borderId="0" xfId="0" applyFont="1" applyBorder="1" applyAlignment="1">
      <alignment horizontal="center" vertical="center" wrapText="1"/>
    </xf>
    <xf numFmtId="0" fontId="35" fillId="0" borderId="26" xfId="0" applyFont="1" applyFill="1" applyBorder="1" applyAlignment="1" applyProtection="1">
      <alignment horizontal="right"/>
      <protection locked="0"/>
    </xf>
    <xf numFmtId="0" fontId="33" fillId="0" borderId="0" xfId="0" applyFont="1" applyBorder="1" applyAlignment="1">
      <alignment horizontal="justify" vertical="center" wrapText="1"/>
    </xf>
    <xf numFmtId="0" fontId="33" fillId="0" borderId="0" xfId="0" applyFont="1" applyBorder="1" applyAlignment="1">
      <alignment horizontal="justify" vertical="center"/>
    </xf>
    <xf numFmtId="49" fontId="18" fillId="0" borderId="0" xfId="0" applyNumberFormat="1" applyFont="1" applyFill="1" applyBorder="1" applyAlignment="1">
      <alignment horizontal="right" vertical="center"/>
    </xf>
    <xf numFmtId="49" fontId="18" fillId="0" borderId="25" xfId="0" applyNumberFormat="1" applyFont="1" applyFill="1" applyBorder="1" applyAlignment="1">
      <alignment horizontal="right" vertical="center"/>
    </xf>
    <xf numFmtId="49" fontId="18" fillId="0" borderId="26" xfId="0" applyNumberFormat="1" applyFont="1" applyFill="1" applyBorder="1" applyAlignment="1">
      <alignment horizontal="right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1"/>
  <sheetViews>
    <sheetView tabSelected="1" view="pageBreakPreview" topLeftCell="C118" zoomScale="75" zoomScaleNormal="75" zoomScaleSheetLayoutView="75" workbookViewId="0">
      <selection activeCell="N107" sqref="N107"/>
    </sheetView>
  </sheetViews>
  <sheetFormatPr defaultColWidth="9"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" customWidth="1"/>
    <col min="6" max="6" width="29.5703125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3" ht="18.75">
      <c r="C1" s="1"/>
      <c r="D1" s="1"/>
      <c r="E1" s="1" t="s">
        <v>0</v>
      </c>
      <c r="F1" s="1"/>
    </row>
    <row r="2" spans="1:13" ht="18.75">
      <c r="C2" s="1"/>
      <c r="D2" s="1"/>
      <c r="E2" s="1" t="s">
        <v>1</v>
      </c>
      <c r="F2" s="1"/>
    </row>
    <row r="3" spans="1:13" ht="18.75">
      <c r="C3" s="1"/>
      <c r="D3" s="1"/>
      <c r="E3" s="1" t="s">
        <v>186</v>
      </c>
      <c r="F3" s="1"/>
    </row>
    <row r="4" spans="1:13" ht="18.75">
      <c r="C4" s="1"/>
      <c r="D4" s="1"/>
      <c r="E4" s="1" t="s">
        <v>187</v>
      </c>
      <c r="F4" s="1"/>
    </row>
    <row r="5" spans="1:13" ht="36.75" customHeight="1">
      <c r="C5" s="131" t="s">
        <v>202</v>
      </c>
      <c r="D5" s="131"/>
      <c r="E5" s="131"/>
      <c r="F5" s="131"/>
    </row>
    <row r="6" spans="1:13" s="2" customFormat="1" ht="23.25" customHeight="1">
      <c r="B6" s="3" t="s">
        <v>2</v>
      </c>
      <c r="C6" s="4"/>
      <c r="D6" s="5"/>
      <c r="E6" s="132" t="s">
        <v>3</v>
      </c>
      <c r="F6" s="132"/>
      <c r="G6" s="6"/>
      <c r="H6" s="6"/>
      <c r="I6" s="6"/>
      <c r="J6" s="6"/>
      <c r="K6" s="6"/>
      <c r="L6" s="6"/>
    </row>
    <row r="7" spans="1:13" s="7" customFormat="1" ht="33" customHeight="1">
      <c r="B7" s="8"/>
      <c r="C7" s="9" t="s">
        <v>4</v>
      </c>
      <c r="D7" s="9" t="s">
        <v>5</v>
      </c>
      <c r="E7" s="79" t="s">
        <v>204</v>
      </c>
      <c r="F7" s="79" t="s">
        <v>203</v>
      </c>
      <c r="G7" s="10"/>
      <c r="H7" s="10"/>
      <c r="I7" s="10"/>
      <c r="J7" s="10"/>
      <c r="K7" s="10"/>
      <c r="L7" s="10"/>
    </row>
    <row r="8" spans="1:13" ht="25.5">
      <c r="B8" s="11"/>
      <c r="C8" s="12"/>
      <c r="D8" s="13" t="s">
        <v>6</v>
      </c>
      <c r="E8" s="14"/>
      <c r="F8" s="15"/>
      <c r="G8" s="16"/>
      <c r="H8" s="16"/>
      <c r="I8" s="16"/>
      <c r="J8" s="16"/>
      <c r="K8" s="16"/>
      <c r="L8" s="17"/>
    </row>
    <row r="9" spans="1:13" s="25" customFormat="1" ht="18.75">
      <c r="A9" s="18">
        <v>1</v>
      </c>
      <c r="B9" s="19"/>
      <c r="C9" s="20" t="s">
        <v>7</v>
      </c>
      <c r="D9" s="21" t="s">
        <v>8</v>
      </c>
      <c r="E9" s="84">
        <f>E10+E11+E12+E13+E14</f>
        <v>66345698.200000003</v>
      </c>
      <c r="F9" s="84">
        <f>F10+F11+F12+F13+F14</f>
        <v>65853044.499999993</v>
      </c>
      <c r="G9" s="22">
        <v>15730</v>
      </c>
      <c r="H9" s="22">
        <v>7785</v>
      </c>
      <c r="I9" s="22">
        <v>0</v>
      </c>
      <c r="J9" s="22">
        <v>32497666</v>
      </c>
      <c r="K9" s="22">
        <v>32497666</v>
      </c>
      <c r="L9" s="23">
        <v>7776831.04</v>
      </c>
      <c r="M9" s="24"/>
    </row>
    <row r="10" spans="1:13" s="25" customFormat="1" ht="75">
      <c r="A10" s="18"/>
      <c r="B10" s="19"/>
      <c r="C10" s="26" t="s">
        <v>9</v>
      </c>
      <c r="D10" s="27" t="s">
        <v>10</v>
      </c>
      <c r="E10" s="95">
        <v>30331700</v>
      </c>
      <c r="F10" s="85">
        <v>30117442.629999999</v>
      </c>
      <c r="G10" s="22"/>
      <c r="H10" s="22"/>
      <c r="I10" s="22"/>
      <c r="J10" s="22"/>
      <c r="K10" s="22"/>
      <c r="L10" s="23"/>
    </row>
    <row r="11" spans="1:13" s="32" customFormat="1" ht="56.25">
      <c r="A11" s="28" t="e">
        <f>#REF!+1</f>
        <v>#REF!</v>
      </c>
      <c r="B11" s="29" t="s">
        <v>11</v>
      </c>
      <c r="C11" s="26" t="s">
        <v>12</v>
      </c>
      <c r="D11" s="27" t="s">
        <v>13</v>
      </c>
      <c r="E11" s="85">
        <v>33267184.199999999</v>
      </c>
      <c r="F11" s="85">
        <v>32993996.66</v>
      </c>
      <c r="G11" s="30">
        <v>15730</v>
      </c>
      <c r="H11" s="30">
        <v>7785</v>
      </c>
      <c r="I11" s="30">
        <v>0</v>
      </c>
      <c r="J11" s="30">
        <v>13946380</v>
      </c>
      <c r="K11" s="30">
        <v>13946380</v>
      </c>
      <c r="L11" s="31">
        <v>3651227.02</v>
      </c>
    </row>
    <row r="12" spans="1:13" s="32" customFormat="1" ht="37.5">
      <c r="A12" s="28" t="e">
        <f>#REF!+1</f>
        <v>#REF!</v>
      </c>
      <c r="B12" s="29" t="s">
        <v>11</v>
      </c>
      <c r="C12" s="26" t="s">
        <v>14</v>
      </c>
      <c r="D12" s="27" t="s">
        <v>15</v>
      </c>
      <c r="E12" s="95">
        <v>1232</v>
      </c>
      <c r="F12" s="95">
        <v>1232</v>
      </c>
      <c r="G12" s="30">
        <v>0</v>
      </c>
      <c r="H12" s="30">
        <v>0</v>
      </c>
      <c r="I12" s="30">
        <v>0</v>
      </c>
      <c r="J12" s="30">
        <v>18551286</v>
      </c>
      <c r="K12" s="30">
        <v>18551286</v>
      </c>
      <c r="L12" s="31">
        <v>4125604.02</v>
      </c>
    </row>
    <row r="13" spans="1:13" s="32" customFormat="1" ht="18.75">
      <c r="A13" s="28"/>
      <c r="B13" s="29"/>
      <c r="C13" s="26" t="s">
        <v>16</v>
      </c>
      <c r="D13" s="27" t="s">
        <v>17</v>
      </c>
      <c r="E13" s="95">
        <v>46010</v>
      </c>
      <c r="F13" s="85">
        <v>45967.16</v>
      </c>
      <c r="G13" s="30"/>
      <c r="H13" s="30"/>
      <c r="I13" s="30"/>
      <c r="J13" s="30"/>
      <c r="K13" s="30"/>
      <c r="L13" s="31"/>
    </row>
    <row r="14" spans="1:13" s="32" customFormat="1" ht="56.25">
      <c r="A14" s="28"/>
      <c r="B14" s="29"/>
      <c r="C14" s="26" t="s">
        <v>189</v>
      </c>
      <c r="D14" s="27" t="s">
        <v>190</v>
      </c>
      <c r="E14" s="95">
        <v>2699572</v>
      </c>
      <c r="F14" s="85">
        <v>2694406.05</v>
      </c>
      <c r="G14" s="30"/>
      <c r="H14" s="30"/>
      <c r="I14" s="30"/>
      <c r="J14" s="30"/>
      <c r="K14" s="30"/>
      <c r="L14" s="31"/>
    </row>
    <row r="15" spans="1:13" s="25" customFormat="1" ht="18.75">
      <c r="A15" s="18" t="e">
        <f>#REF!+1</f>
        <v>#REF!</v>
      </c>
      <c r="B15" s="19"/>
      <c r="C15" s="20" t="s">
        <v>18</v>
      </c>
      <c r="D15" s="21" t="s">
        <v>19</v>
      </c>
      <c r="E15" s="84">
        <f>E16+E17+E18+E19+E20+E21+E22</f>
        <v>370625269.69999999</v>
      </c>
      <c r="F15" s="84">
        <f>F16+F17+F18+F19+F20+F21+F22</f>
        <v>355686483.76999998</v>
      </c>
      <c r="G15" s="22">
        <v>0</v>
      </c>
      <c r="H15" s="22">
        <v>3268796.9</v>
      </c>
      <c r="I15" s="22">
        <v>724142.38</v>
      </c>
      <c r="J15" s="22">
        <v>238650755.46000001</v>
      </c>
      <c r="K15" s="22">
        <v>239456261.61000001</v>
      </c>
      <c r="L15" s="23">
        <v>61771910.700000003</v>
      </c>
    </row>
    <row r="16" spans="1:13" s="32" customFormat="1" ht="18.75">
      <c r="A16" s="28" t="e">
        <f>#REF!+1</f>
        <v>#REF!</v>
      </c>
      <c r="B16" s="29" t="s">
        <v>20</v>
      </c>
      <c r="C16" s="26" t="s">
        <v>21</v>
      </c>
      <c r="D16" s="33" t="s">
        <v>22</v>
      </c>
      <c r="E16" s="85">
        <v>101484907.37</v>
      </c>
      <c r="F16" s="85">
        <v>99870882.459999993</v>
      </c>
      <c r="G16" s="30">
        <v>0</v>
      </c>
      <c r="H16" s="30">
        <v>1599394.35</v>
      </c>
      <c r="I16" s="30">
        <v>186394.47</v>
      </c>
      <c r="J16" s="30">
        <v>82641348.140000001</v>
      </c>
      <c r="K16" s="30">
        <v>82844281.670000002</v>
      </c>
      <c r="L16" s="31">
        <v>21094780.32</v>
      </c>
    </row>
    <row r="17" spans="1:14" s="32" customFormat="1" ht="93.75">
      <c r="A17" s="28" t="e">
        <f>#REF!+1</f>
        <v>#REF!</v>
      </c>
      <c r="B17" s="29" t="s">
        <v>23</v>
      </c>
      <c r="C17" s="26" t="s">
        <v>24</v>
      </c>
      <c r="D17" s="33" t="s">
        <v>25</v>
      </c>
      <c r="E17" s="85">
        <v>230900196.18000001</v>
      </c>
      <c r="F17" s="85">
        <v>219359061.36000001</v>
      </c>
      <c r="G17" s="30">
        <v>0</v>
      </c>
      <c r="H17" s="30">
        <v>1550046.66</v>
      </c>
      <c r="I17" s="30">
        <v>510100.35</v>
      </c>
      <c r="J17" s="30">
        <v>133921370.31999999</v>
      </c>
      <c r="K17" s="30">
        <v>134465950.83000001</v>
      </c>
      <c r="L17" s="31">
        <v>35272264.689999998</v>
      </c>
    </row>
    <row r="18" spans="1:14" s="32" customFormat="1" ht="56.25">
      <c r="A18" s="28" t="e">
        <f>#REF!+1</f>
        <v>#REF!</v>
      </c>
      <c r="B18" s="29" t="s">
        <v>26</v>
      </c>
      <c r="C18" s="26" t="s">
        <v>27</v>
      </c>
      <c r="D18" s="33" t="s">
        <v>28</v>
      </c>
      <c r="E18" s="85">
        <v>14541167.15</v>
      </c>
      <c r="F18" s="85">
        <v>14234678.529999999</v>
      </c>
      <c r="G18" s="30">
        <v>0</v>
      </c>
      <c r="H18" s="30">
        <v>85171.46</v>
      </c>
      <c r="I18" s="30">
        <v>680</v>
      </c>
      <c r="J18" s="30">
        <v>11605550</v>
      </c>
      <c r="K18" s="30">
        <v>11608275.51</v>
      </c>
      <c r="L18" s="31">
        <v>2908319.06</v>
      </c>
    </row>
    <row r="19" spans="1:14" s="32" customFormat="1" ht="75">
      <c r="A19" s="28"/>
      <c r="B19" s="29"/>
      <c r="C19" s="26" t="s">
        <v>29</v>
      </c>
      <c r="D19" s="33" t="s">
        <v>30</v>
      </c>
      <c r="E19" s="95">
        <v>11302616</v>
      </c>
      <c r="F19" s="85">
        <v>11301922.220000001</v>
      </c>
      <c r="G19" s="30"/>
      <c r="H19" s="30"/>
      <c r="I19" s="30"/>
      <c r="J19" s="30"/>
      <c r="K19" s="30"/>
      <c r="L19" s="31"/>
    </row>
    <row r="20" spans="1:14" s="32" customFormat="1" ht="37.5">
      <c r="A20" s="28"/>
      <c r="B20" s="29"/>
      <c r="C20" s="26" t="s">
        <v>31</v>
      </c>
      <c r="D20" s="33" t="s">
        <v>32</v>
      </c>
      <c r="E20" s="95">
        <v>916720</v>
      </c>
      <c r="F20" s="85">
        <v>863660.27</v>
      </c>
      <c r="G20" s="30"/>
      <c r="H20" s="30"/>
      <c r="I20" s="30"/>
      <c r="J20" s="30"/>
      <c r="K20" s="30"/>
      <c r="L20" s="31"/>
    </row>
    <row r="21" spans="1:14" s="32" customFormat="1" ht="18.75">
      <c r="A21" s="28"/>
      <c r="B21" s="29"/>
      <c r="C21" s="26" t="s">
        <v>33</v>
      </c>
      <c r="D21" s="33" t="s">
        <v>34</v>
      </c>
      <c r="E21" s="95">
        <v>8864647</v>
      </c>
      <c r="F21" s="85">
        <v>8296763.8899999997</v>
      </c>
      <c r="G21" s="30"/>
      <c r="H21" s="30"/>
      <c r="I21" s="30"/>
      <c r="J21" s="30"/>
      <c r="K21" s="30"/>
      <c r="L21" s="31"/>
    </row>
    <row r="22" spans="1:14" s="32" customFormat="1" ht="37.5">
      <c r="A22" s="28"/>
      <c r="B22" s="29"/>
      <c r="C22" s="26" t="s">
        <v>165</v>
      </c>
      <c r="D22" s="27" t="s">
        <v>166</v>
      </c>
      <c r="E22" s="95">
        <v>2615016</v>
      </c>
      <c r="F22" s="85">
        <v>1759515.04</v>
      </c>
      <c r="G22" s="30"/>
      <c r="H22" s="30"/>
      <c r="I22" s="30"/>
      <c r="J22" s="30"/>
      <c r="K22" s="30"/>
      <c r="L22" s="31"/>
    </row>
    <row r="23" spans="1:14" s="25" customFormat="1" ht="18.75">
      <c r="A23" s="18" t="e">
        <f>#REF!+1</f>
        <v>#REF!</v>
      </c>
      <c r="B23" s="19"/>
      <c r="C23" s="20" t="s">
        <v>35</v>
      </c>
      <c r="D23" s="21" t="s">
        <v>36</v>
      </c>
      <c r="E23" s="84">
        <f>E24+E25+E26+E27+E28+E29</f>
        <v>83522628.160000011</v>
      </c>
      <c r="F23" s="84">
        <f>F24+F25+F26+F27+F28+F29</f>
        <v>80858975.040000007</v>
      </c>
      <c r="G23" s="22">
        <v>5134</v>
      </c>
      <c r="H23" s="22">
        <v>1070090.6499999999</v>
      </c>
      <c r="I23" s="22">
        <v>1587988.55</v>
      </c>
      <c r="J23" s="22">
        <v>178822487</v>
      </c>
      <c r="K23" s="22">
        <v>180439065.78</v>
      </c>
      <c r="L23" s="23">
        <v>44204850.469999999</v>
      </c>
      <c r="M23" s="24"/>
    </row>
    <row r="24" spans="1:14" s="32" customFormat="1" ht="43.5" customHeight="1">
      <c r="A24" s="28" t="e">
        <f>#REF!+1</f>
        <v>#REF!</v>
      </c>
      <c r="B24" s="29" t="s">
        <v>37</v>
      </c>
      <c r="C24" s="26" t="s">
        <v>38</v>
      </c>
      <c r="D24" s="27" t="s">
        <v>39</v>
      </c>
      <c r="E24" s="85">
        <v>56416928.07</v>
      </c>
      <c r="F24" s="85">
        <v>54185783.310000002</v>
      </c>
      <c r="G24" s="30">
        <v>0</v>
      </c>
      <c r="H24" s="30">
        <v>608025.11</v>
      </c>
      <c r="I24" s="30">
        <v>1267299.3999999999</v>
      </c>
      <c r="J24" s="30">
        <v>92475213</v>
      </c>
      <c r="K24" s="30">
        <v>93771102.030000001</v>
      </c>
      <c r="L24" s="31">
        <v>23840953.829999998</v>
      </c>
    </row>
    <row r="25" spans="1:14" s="32" customFormat="1" ht="50.25" customHeight="1">
      <c r="A25" s="28" t="e">
        <f>#REF!+1</f>
        <v>#REF!</v>
      </c>
      <c r="B25" s="29" t="s">
        <v>40</v>
      </c>
      <c r="C25" s="26" t="s">
        <v>41</v>
      </c>
      <c r="D25" s="27" t="s">
        <v>42</v>
      </c>
      <c r="E25" s="85">
        <v>11906970.99</v>
      </c>
      <c r="F25" s="85">
        <v>11673967.449999999</v>
      </c>
      <c r="G25" s="30">
        <v>0</v>
      </c>
      <c r="H25" s="30">
        <v>6936.6</v>
      </c>
      <c r="I25" s="30">
        <v>88280.45</v>
      </c>
      <c r="J25" s="30">
        <v>23539654</v>
      </c>
      <c r="K25" s="30">
        <v>23627935</v>
      </c>
      <c r="L25" s="31">
        <v>5711309.1200000001</v>
      </c>
    </row>
    <row r="26" spans="1:14" s="32" customFormat="1" ht="27.75" customHeight="1">
      <c r="A26" s="28" t="e">
        <f>#REF!+1</f>
        <v>#REF!</v>
      </c>
      <c r="B26" s="29" t="s">
        <v>43</v>
      </c>
      <c r="C26" s="26" t="s">
        <v>44</v>
      </c>
      <c r="D26" s="27" t="s">
        <v>45</v>
      </c>
      <c r="E26" s="85">
        <v>1973927.81</v>
      </c>
      <c r="F26" s="85">
        <v>1973927.81</v>
      </c>
      <c r="G26" s="30">
        <v>0</v>
      </c>
      <c r="H26" s="30">
        <v>410638.94</v>
      </c>
      <c r="I26" s="30">
        <v>42478.7</v>
      </c>
      <c r="J26" s="30">
        <v>8993097</v>
      </c>
      <c r="K26" s="30">
        <v>9035575.75</v>
      </c>
      <c r="L26" s="31">
        <v>2003430.52</v>
      </c>
    </row>
    <row r="27" spans="1:14" s="32" customFormat="1" ht="66" customHeight="1">
      <c r="A27" s="28" t="e">
        <f>#REF!+1</f>
        <v>#REF!</v>
      </c>
      <c r="B27" s="29" t="s">
        <v>46</v>
      </c>
      <c r="C27" s="26" t="s">
        <v>47</v>
      </c>
      <c r="D27" s="27" t="s">
        <v>48</v>
      </c>
      <c r="E27" s="95">
        <v>6872627</v>
      </c>
      <c r="F27" s="85">
        <v>6813149.25</v>
      </c>
      <c r="G27" s="30">
        <v>5134</v>
      </c>
      <c r="H27" s="30">
        <v>44490</v>
      </c>
      <c r="I27" s="30">
        <v>189930</v>
      </c>
      <c r="J27" s="30">
        <v>53814523</v>
      </c>
      <c r="K27" s="30">
        <v>54004453</v>
      </c>
      <c r="L27" s="31">
        <v>12649157</v>
      </c>
    </row>
    <row r="28" spans="1:14" s="32" customFormat="1" ht="50.25" customHeight="1">
      <c r="A28" s="28"/>
      <c r="B28" s="29"/>
      <c r="C28" s="26" t="s">
        <v>49</v>
      </c>
      <c r="D28" s="27" t="s">
        <v>50</v>
      </c>
      <c r="E28" s="85">
        <v>5891174.29</v>
      </c>
      <c r="F28" s="85">
        <v>5891147.2199999997</v>
      </c>
      <c r="G28" s="30"/>
      <c r="H28" s="30"/>
      <c r="I28" s="30"/>
      <c r="J28" s="30"/>
      <c r="K28" s="30"/>
      <c r="L28" s="31"/>
    </row>
    <row r="29" spans="1:14" s="32" customFormat="1" ht="37.5">
      <c r="A29" s="28"/>
      <c r="B29" s="29"/>
      <c r="C29" s="26" t="s">
        <v>174</v>
      </c>
      <c r="D29" s="27" t="s">
        <v>175</v>
      </c>
      <c r="E29" s="95">
        <v>461000</v>
      </c>
      <c r="F29" s="95">
        <v>321000</v>
      </c>
      <c r="G29" s="30"/>
      <c r="H29" s="30"/>
      <c r="I29" s="30"/>
      <c r="J29" s="30"/>
      <c r="K29" s="30"/>
      <c r="L29" s="31"/>
    </row>
    <row r="30" spans="1:14" s="25" customFormat="1" ht="18.75">
      <c r="A30" s="18" t="e">
        <f>#REF!+1</f>
        <v>#REF!</v>
      </c>
      <c r="B30" s="19"/>
      <c r="C30" s="34" t="s">
        <v>51</v>
      </c>
      <c r="D30" s="35" t="s">
        <v>52</v>
      </c>
      <c r="E30" s="86">
        <f>E31+E32+E36+E37+E38+E39+E40+E41+E42+E43+E44+E45+E46+E47</f>
        <v>22451227.960000001</v>
      </c>
      <c r="F30" s="86">
        <f>F31+F32+F36+F37+F38+F39+F40+F41+F42+F43+F44+F45+F46+F47</f>
        <v>22192039.450000003</v>
      </c>
      <c r="G30" s="22">
        <v>0</v>
      </c>
      <c r="H30" s="22">
        <v>5101.33</v>
      </c>
      <c r="I30" s="22">
        <v>29698.98</v>
      </c>
      <c r="J30" s="22">
        <v>264753533</v>
      </c>
      <c r="K30" s="22">
        <v>264783231.97999999</v>
      </c>
      <c r="L30" s="23">
        <v>129094976.12</v>
      </c>
      <c r="M30" s="24"/>
      <c r="N30" s="24"/>
    </row>
    <row r="31" spans="1:14" s="32" customFormat="1" ht="57.75" customHeight="1">
      <c r="A31" s="28"/>
      <c r="B31" s="29"/>
      <c r="C31" s="26" t="s">
        <v>55</v>
      </c>
      <c r="D31" s="33" t="s">
        <v>56</v>
      </c>
      <c r="E31" s="95">
        <v>222368</v>
      </c>
      <c r="F31" s="85">
        <v>221995.34</v>
      </c>
      <c r="G31" s="30"/>
      <c r="H31" s="30"/>
      <c r="I31" s="30"/>
      <c r="J31" s="30"/>
      <c r="K31" s="30"/>
      <c r="L31" s="31"/>
    </row>
    <row r="32" spans="1:14" s="32" customFormat="1" ht="40.5" customHeight="1">
      <c r="A32" s="28" t="e">
        <f>#REF!+1</f>
        <v>#REF!</v>
      </c>
      <c r="B32" s="101" t="s">
        <v>57</v>
      </c>
      <c r="C32" s="102" t="s">
        <v>58</v>
      </c>
      <c r="D32" s="113" t="s">
        <v>59</v>
      </c>
      <c r="E32" s="103">
        <v>3008.05</v>
      </c>
      <c r="F32" s="103">
        <v>3008.05</v>
      </c>
      <c r="G32" s="104">
        <v>0</v>
      </c>
      <c r="H32" s="104">
        <v>0</v>
      </c>
      <c r="I32" s="104">
        <v>0</v>
      </c>
      <c r="J32" s="104">
        <v>472498</v>
      </c>
      <c r="K32" s="104">
        <v>472498</v>
      </c>
      <c r="L32" s="105">
        <v>81016.179999999993</v>
      </c>
    </row>
    <row r="33" spans="1:12" s="112" customFormat="1" ht="9.75" customHeight="1">
      <c r="A33" s="106"/>
      <c r="B33" s="107"/>
      <c r="C33" s="108"/>
      <c r="D33" s="114"/>
      <c r="E33" s="110"/>
      <c r="F33" s="110"/>
      <c r="G33" s="111"/>
      <c r="H33" s="111"/>
      <c r="I33" s="111"/>
      <c r="J33" s="111"/>
      <c r="K33" s="111"/>
      <c r="L33" s="111"/>
    </row>
    <row r="34" spans="1:12" s="120" customFormat="1" ht="25.5" customHeight="1">
      <c r="A34" s="117"/>
      <c r="B34" s="118"/>
      <c r="C34" s="136" t="s">
        <v>207</v>
      </c>
      <c r="D34" s="136"/>
      <c r="E34" s="136"/>
      <c r="F34" s="136"/>
      <c r="G34" s="119"/>
      <c r="H34" s="119"/>
      <c r="I34" s="119"/>
      <c r="J34" s="119"/>
      <c r="K34" s="119"/>
      <c r="L34" s="119"/>
    </row>
    <row r="35" spans="1:12" s="7" customFormat="1" ht="36" customHeight="1">
      <c r="B35" s="8"/>
      <c r="C35" s="115" t="s">
        <v>4</v>
      </c>
      <c r="D35" s="115" t="s">
        <v>5</v>
      </c>
      <c r="E35" s="116" t="s">
        <v>204</v>
      </c>
      <c r="F35" s="116" t="s">
        <v>203</v>
      </c>
      <c r="G35" s="10"/>
      <c r="H35" s="10"/>
      <c r="I35" s="10"/>
      <c r="J35" s="10"/>
      <c r="K35" s="10"/>
      <c r="L35" s="10"/>
    </row>
    <row r="36" spans="1:12" s="32" customFormat="1" ht="56.25">
      <c r="A36" s="28" t="e">
        <f>#REF!+1</f>
        <v>#REF!</v>
      </c>
      <c r="B36" s="29" t="s">
        <v>54</v>
      </c>
      <c r="C36" s="26" t="s">
        <v>60</v>
      </c>
      <c r="D36" s="36" t="s">
        <v>61</v>
      </c>
      <c r="E36" s="95">
        <v>5600000</v>
      </c>
      <c r="F36" s="95">
        <v>5423443</v>
      </c>
      <c r="G36" s="30">
        <v>0</v>
      </c>
      <c r="H36" s="30">
        <v>0</v>
      </c>
      <c r="I36" s="30">
        <v>0</v>
      </c>
      <c r="J36" s="30">
        <v>228900</v>
      </c>
      <c r="K36" s="30">
        <v>228900</v>
      </c>
      <c r="L36" s="31">
        <v>6600</v>
      </c>
    </row>
    <row r="37" spans="1:12" s="32" customFormat="1" ht="37.5">
      <c r="A37" s="28" t="e">
        <f>#REF!+1</f>
        <v>#REF!</v>
      </c>
      <c r="B37" s="29" t="s">
        <v>53</v>
      </c>
      <c r="C37" s="26" t="s">
        <v>62</v>
      </c>
      <c r="D37" s="36" t="s">
        <v>63</v>
      </c>
      <c r="E37" s="95">
        <v>368016</v>
      </c>
      <c r="F37" s="85">
        <v>358775.5</v>
      </c>
      <c r="G37" s="30">
        <v>0</v>
      </c>
      <c r="H37" s="30">
        <v>0</v>
      </c>
      <c r="I37" s="30">
        <v>0</v>
      </c>
      <c r="J37" s="30">
        <v>5000</v>
      </c>
      <c r="K37" s="30">
        <v>5000</v>
      </c>
      <c r="L37" s="31">
        <v>0</v>
      </c>
    </row>
    <row r="38" spans="1:12" s="32" customFormat="1" ht="37.5">
      <c r="A38" s="28" t="e">
        <f>#REF!+1</f>
        <v>#REF!</v>
      </c>
      <c r="B38" s="29" t="s">
        <v>64</v>
      </c>
      <c r="C38" s="26" t="s">
        <v>176</v>
      </c>
      <c r="D38" s="38" t="s">
        <v>177</v>
      </c>
      <c r="E38" s="95">
        <v>116562</v>
      </c>
      <c r="F38" s="85">
        <v>116488.11</v>
      </c>
      <c r="G38" s="30">
        <v>0</v>
      </c>
      <c r="H38" s="30">
        <v>0</v>
      </c>
      <c r="I38" s="30">
        <v>0</v>
      </c>
      <c r="J38" s="30">
        <v>1059500</v>
      </c>
      <c r="K38" s="30">
        <v>1059500</v>
      </c>
      <c r="L38" s="31">
        <v>188689.11</v>
      </c>
    </row>
    <row r="39" spans="1:12" s="32" customFormat="1" ht="75">
      <c r="A39" s="28" t="e">
        <f>#REF!+1</f>
        <v>#REF!</v>
      </c>
      <c r="B39" s="29" t="s">
        <v>24</v>
      </c>
      <c r="C39" s="26" t="s">
        <v>65</v>
      </c>
      <c r="D39" s="27" t="s">
        <v>66</v>
      </c>
      <c r="E39" s="95">
        <v>7547536</v>
      </c>
      <c r="F39" s="85">
        <v>7542855.1500000004</v>
      </c>
      <c r="G39" s="30">
        <v>0</v>
      </c>
      <c r="H39" s="30">
        <v>5101.33</v>
      </c>
      <c r="I39" s="30">
        <v>0</v>
      </c>
      <c r="J39" s="30">
        <v>4105724</v>
      </c>
      <c r="K39" s="30">
        <v>4105724</v>
      </c>
      <c r="L39" s="31">
        <v>1059672.94</v>
      </c>
    </row>
    <row r="40" spans="1:12" s="32" customFormat="1" ht="37.5">
      <c r="A40" s="28"/>
      <c r="B40" s="29"/>
      <c r="C40" s="26" t="s">
        <v>67</v>
      </c>
      <c r="D40" s="27" t="s">
        <v>68</v>
      </c>
      <c r="E40" s="95">
        <v>970426</v>
      </c>
      <c r="F40" s="85">
        <v>966654.44</v>
      </c>
      <c r="G40" s="30"/>
      <c r="H40" s="30"/>
      <c r="I40" s="30"/>
      <c r="J40" s="30"/>
      <c r="K40" s="30"/>
      <c r="L40" s="31"/>
    </row>
    <row r="41" spans="1:12" s="32" customFormat="1" ht="18.75">
      <c r="A41" s="28" t="e">
        <f>#REF!+1</f>
        <v>#REF!</v>
      </c>
      <c r="B41" s="29" t="s">
        <v>64</v>
      </c>
      <c r="C41" s="26" t="s">
        <v>69</v>
      </c>
      <c r="D41" s="38" t="s">
        <v>70</v>
      </c>
      <c r="E41" s="95">
        <v>26005</v>
      </c>
      <c r="F41" s="85">
        <v>26004.959999999999</v>
      </c>
      <c r="G41" s="30">
        <v>0</v>
      </c>
      <c r="H41" s="30">
        <v>0</v>
      </c>
      <c r="I41" s="30">
        <v>0</v>
      </c>
      <c r="J41" s="30">
        <v>612242</v>
      </c>
      <c r="K41" s="30">
        <v>612242</v>
      </c>
      <c r="L41" s="31">
        <v>141336.13</v>
      </c>
    </row>
    <row r="42" spans="1:12" s="32" customFormat="1" ht="56.25">
      <c r="A42" s="28" t="e">
        <f>#REF!+1</f>
        <v>#REF!</v>
      </c>
      <c r="B42" s="29" t="s">
        <v>64</v>
      </c>
      <c r="C42" s="26" t="s">
        <v>71</v>
      </c>
      <c r="D42" s="38" t="s">
        <v>72</v>
      </c>
      <c r="E42" s="95">
        <v>425808</v>
      </c>
      <c r="F42" s="85">
        <v>424714.18</v>
      </c>
      <c r="G42" s="30">
        <v>0</v>
      </c>
      <c r="H42" s="30">
        <v>0</v>
      </c>
      <c r="I42" s="30">
        <v>0</v>
      </c>
      <c r="J42" s="30">
        <v>81778</v>
      </c>
      <c r="K42" s="30">
        <v>81778</v>
      </c>
      <c r="L42" s="31">
        <v>19483.650000000001</v>
      </c>
    </row>
    <row r="43" spans="1:12" s="32" customFormat="1" ht="93.75">
      <c r="A43" s="28" t="e">
        <f>#REF!+1</f>
        <v>#REF!</v>
      </c>
      <c r="B43" s="29" t="s">
        <v>64</v>
      </c>
      <c r="C43" s="26" t="s">
        <v>73</v>
      </c>
      <c r="D43" s="38" t="s">
        <v>74</v>
      </c>
      <c r="E43" s="95">
        <v>566100</v>
      </c>
      <c r="F43" s="85">
        <v>560479.02</v>
      </c>
      <c r="G43" s="30">
        <v>0</v>
      </c>
      <c r="H43" s="30">
        <v>0</v>
      </c>
      <c r="I43" s="30">
        <v>0</v>
      </c>
      <c r="J43" s="30">
        <v>582170</v>
      </c>
      <c r="K43" s="30">
        <v>582170</v>
      </c>
      <c r="L43" s="31">
        <v>0</v>
      </c>
    </row>
    <row r="44" spans="1:12" s="32" customFormat="1" ht="37.5">
      <c r="A44" s="28" t="e">
        <f>#REF!+1</f>
        <v>#REF!</v>
      </c>
      <c r="B44" s="29" t="s">
        <v>21</v>
      </c>
      <c r="C44" s="26" t="s">
        <v>75</v>
      </c>
      <c r="D44" s="27" t="s">
        <v>76</v>
      </c>
      <c r="E44" s="95">
        <v>269000</v>
      </c>
      <c r="F44" s="85">
        <v>261689.13</v>
      </c>
      <c r="G44" s="30">
        <v>0</v>
      </c>
      <c r="H44" s="30">
        <v>0</v>
      </c>
      <c r="I44" s="30">
        <v>0</v>
      </c>
      <c r="J44" s="30">
        <v>561642</v>
      </c>
      <c r="K44" s="30">
        <v>561642</v>
      </c>
      <c r="L44" s="31">
        <v>130443.81</v>
      </c>
    </row>
    <row r="45" spans="1:12" s="32" customFormat="1" ht="56.25">
      <c r="A45" s="28"/>
      <c r="B45" s="29"/>
      <c r="C45" s="26" t="s">
        <v>77</v>
      </c>
      <c r="D45" s="27" t="s">
        <v>78</v>
      </c>
      <c r="E45" s="85">
        <v>102154.91</v>
      </c>
      <c r="F45" s="85">
        <v>101206.59</v>
      </c>
      <c r="G45" s="30"/>
      <c r="H45" s="30"/>
      <c r="I45" s="30"/>
      <c r="J45" s="30"/>
      <c r="K45" s="30"/>
      <c r="L45" s="31"/>
    </row>
    <row r="46" spans="1:12" s="32" customFormat="1" ht="18.75">
      <c r="A46" s="28" t="e">
        <f>#REF!+1</f>
        <v>#REF!</v>
      </c>
      <c r="B46" s="29" t="s">
        <v>54</v>
      </c>
      <c r="C46" s="26" t="s">
        <v>79</v>
      </c>
      <c r="D46" s="27" t="s">
        <v>80</v>
      </c>
      <c r="E46" s="95">
        <v>120155</v>
      </c>
      <c r="F46" s="85">
        <v>120153.72</v>
      </c>
      <c r="G46" s="30">
        <v>0</v>
      </c>
      <c r="H46" s="30">
        <v>0</v>
      </c>
      <c r="I46" s="30">
        <v>0</v>
      </c>
      <c r="J46" s="30">
        <v>219609</v>
      </c>
      <c r="K46" s="30">
        <v>219609</v>
      </c>
      <c r="L46" s="31">
        <v>24500</v>
      </c>
    </row>
    <row r="47" spans="1:12" s="32" customFormat="1" ht="37.5">
      <c r="A47" s="28"/>
      <c r="B47" s="29"/>
      <c r="C47" s="26" t="s">
        <v>167</v>
      </c>
      <c r="D47" s="27" t="s">
        <v>168</v>
      </c>
      <c r="E47" s="95">
        <v>6114089</v>
      </c>
      <c r="F47" s="85">
        <v>6064572.2599999998</v>
      </c>
      <c r="G47" s="30"/>
      <c r="H47" s="30"/>
      <c r="I47" s="30"/>
      <c r="J47" s="30"/>
      <c r="K47" s="30"/>
      <c r="L47" s="31"/>
    </row>
    <row r="48" spans="1:12" s="25" customFormat="1" ht="18.75">
      <c r="A48" s="18" t="e">
        <f>#REF!+1</f>
        <v>#REF!</v>
      </c>
      <c r="B48" s="19"/>
      <c r="C48" s="20" t="s">
        <v>81</v>
      </c>
      <c r="D48" s="21" t="s">
        <v>82</v>
      </c>
      <c r="E48" s="84">
        <f>E49+E50+E51+E52+E53</f>
        <v>19371783.049999997</v>
      </c>
      <c r="F48" s="84">
        <f>F49+F50+F51+F52+F53</f>
        <v>19138043.740000002</v>
      </c>
      <c r="G48" s="22">
        <v>25989</v>
      </c>
      <c r="H48" s="22">
        <v>286794.69</v>
      </c>
      <c r="I48" s="22">
        <v>2100</v>
      </c>
      <c r="J48" s="22">
        <v>25284228</v>
      </c>
      <c r="K48" s="22">
        <v>25286328</v>
      </c>
      <c r="L48" s="23">
        <v>6423960.5499999998</v>
      </c>
    </row>
    <row r="49" spans="1:23" s="32" customFormat="1" ht="18.75">
      <c r="A49" s="28" t="e">
        <f>#REF!+1</f>
        <v>#REF!</v>
      </c>
      <c r="B49" s="29" t="s">
        <v>83</v>
      </c>
      <c r="C49" s="26" t="s">
        <v>84</v>
      </c>
      <c r="D49" s="38" t="s">
        <v>85</v>
      </c>
      <c r="E49" s="95">
        <v>2997700</v>
      </c>
      <c r="F49" s="85">
        <v>2826249.64</v>
      </c>
      <c r="G49" s="30">
        <v>0</v>
      </c>
      <c r="H49" s="30">
        <v>0</v>
      </c>
      <c r="I49" s="30">
        <v>0</v>
      </c>
      <c r="J49" s="30">
        <v>2331173</v>
      </c>
      <c r="K49" s="30">
        <v>2331173</v>
      </c>
      <c r="L49" s="31">
        <v>657839.04</v>
      </c>
    </row>
    <row r="50" spans="1:23" s="32" customFormat="1" ht="18.75">
      <c r="A50" s="28" t="e">
        <f>#REF!+1</f>
        <v>#REF!</v>
      </c>
      <c r="B50" s="29" t="s">
        <v>86</v>
      </c>
      <c r="C50" s="26" t="s">
        <v>87</v>
      </c>
      <c r="D50" s="38" t="s">
        <v>88</v>
      </c>
      <c r="E50" s="95">
        <v>4493803</v>
      </c>
      <c r="F50" s="85">
        <v>4490371.2699999996</v>
      </c>
      <c r="G50" s="30">
        <v>0</v>
      </c>
      <c r="H50" s="30">
        <v>0</v>
      </c>
      <c r="I50" s="30">
        <v>0</v>
      </c>
      <c r="J50" s="30">
        <v>250000</v>
      </c>
      <c r="K50" s="30">
        <v>250000</v>
      </c>
      <c r="L50" s="31">
        <v>53405</v>
      </c>
      <c r="M50" s="39"/>
    </row>
    <row r="51" spans="1:23" s="32" customFormat="1" ht="18.75">
      <c r="A51" s="28" t="e">
        <f>#REF!+1</f>
        <v>#REF!</v>
      </c>
      <c r="B51" s="29" t="s">
        <v>89</v>
      </c>
      <c r="C51" s="26" t="s">
        <v>90</v>
      </c>
      <c r="D51" s="38" t="s">
        <v>91</v>
      </c>
      <c r="E51" s="85">
        <v>2370202.1800000002</v>
      </c>
      <c r="F51" s="85">
        <v>2365903.81</v>
      </c>
      <c r="G51" s="30">
        <v>0</v>
      </c>
      <c r="H51" s="30">
        <v>240</v>
      </c>
      <c r="I51" s="30">
        <v>2100</v>
      </c>
      <c r="J51" s="30">
        <v>3681864</v>
      </c>
      <c r="K51" s="30">
        <v>3683964</v>
      </c>
      <c r="L51" s="31">
        <v>973931.34</v>
      </c>
    </row>
    <row r="52" spans="1:23" s="32" customFormat="1" ht="37.5">
      <c r="A52" s="28" t="e">
        <f>#REF!+1</f>
        <v>#REF!</v>
      </c>
      <c r="B52" s="29" t="s">
        <v>89</v>
      </c>
      <c r="C52" s="26" t="s">
        <v>92</v>
      </c>
      <c r="D52" s="38" t="s">
        <v>93</v>
      </c>
      <c r="E52" s="85">
        <v>8794323.8699999992</v>
      </c>
      <c r="F52" s="85">
        <v>8739785.7599999998</v>
      </c>
      <c r="G52" s="30">
        <v>12990</v>
      </c>
      <c r="H52" s="30">
        <v>1336.81</v>
      </c>
      <c r="I52" s="30">
        <v>0</v>
      </c>
      <c r="J52" s="30">
        <v>1624539</v>
      </c>
      <c r="K52" s="30">
        <v>1624539</v>
      </c>
      <c r="L52" s="31">
        <v>421674.63</v>
      </c>
    </row>
    <row r="53" spans="1:23" s="32" customFormat="1" ht="18.75">
      <c r="A53" s="28" t="e">
        <f>#REF!+1</f>
        <v>#REF!</v>
      </c>
      <c r="B53" s="29" t="s">
        <v>94</v>
      </c>
      <c r="C53" s="26" t="s">
        <v>95</v>
      </c>
      <c r="D53" s="38" t="s">
        <v>96</v>
      </c>
      <c r="E53" s="95">
        <v>715754</v>
      </c>
      <c r="F53" s="85">
        <v>715733.26</v>
      </c>
      <c r="G53" s="30">
        <v>12999</v>
      </c>
      <c r="H53" s="30">
        <v>84201.26</v>
      </c>
      <c r="I53" s="30">
        <v>0</v>
      </c>
      <c r="J53" s="30">
        <v>7273817</v>
      </c>
      <c r="K53" s="30">
        <v>7273817</v>
      </c>
      <c r="L53" s="31">
        <v>1887265.77</v>
      </c>
    </row>
    <row r="54" spans="1:23" s="25" customFormat="1" ht="18.75">
      <c r="A54" s="18" t="e">
        <f>#REF!+1</f>
        <v>#REF!</v>
      </c>
      <c r="B54" s="19"/>
      <c r="C54" s="20" t="s">
        <v>97</v>
      </c>
      <c r="D54" s="21" t="s">
        <v>98</v>
      </c>
      <c r="E54" s="96">
        <f>E55+E56+E57+E58+E59+E60</f>
        <v>15425557</v>
      </c>
      <c r="F54" s="84">
        <f>F55+F56+F57+F58+F59+F60</f>
        <v>14584453.5</v>
      </c>
      <c r="G54" s="22">
        <v>0</v>
      </c>
      <c r="H54" s="22">
        <v>289248.45</v>
      </c>
      <c r="I54" s="22">
        <v>87604.14</v>
      </c>
      <c r="J54" s="22">
        <v>10773998</v>
      </c>
      <c r="K54" s="22">
        <v>10895497.92</v>
      </c>
      <c r="L54" s="23">
        <v>2706139.43</v>
      </c>
      <c r="M54" s="70"/>
      <c r="N54" s="32"/>
      <c r="O54" s="32"/>
      <c r="P54" s="32"/>
      <c r="Q54" s="32"/>
      <c r="R54" s="32"/>
      <c r="S54" s="32"/>
      <c r="T54" s="32"/>
      <c r="U54" s="32"/>
      <c r="V54" s="32"/>
      <c r="W54" s="32"/>
    </row>
    <row r="55" spans="1:23" s="32" customFormat="1" ht="44.25" customHeight="1">
      <c r="A55" s="28" t="e">
        <f>#REF!+1</f>
        <v>#REF!</v>
      </c>
      <c r="B55" s="29" t="s">
        <v>99</v>
      </c>
      <c r="C55" s="26" t="s">
        <v>100</v>
      </c>
      <c r="D55" s="40" t="s">
        <v>101</v>
      </c>
      <c r="E55" s="95">
        <v>78230</v>
      </c>
      <c r="F55" s="85">
        <v>61647.97</v>
      </c>
      <c r="G55" s="30">
        <v>0</v>
      </c>
      <c r="H55" s="30">
        <v>0</v>
      </c>
      <c r="I55" s="30">
        <v>0</v>
      </c>
      <c r="J55" s="30">
        <v>52486</v>
      </c>
      <c r="K55" s="30">
        <v>52486</v>
      </c>
      <c r="L55" s="31">
        <v>5860</v>
      </c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</row>
    <row r="56" spans="1:23" s="32" customFormat="1" ht="50.25" customHeight="1">
      <c r="A56" s="28" t="e">
        <f>#REF!+1</f>
        <v>#REF!</v>
      </c>
      <c r="B56" s="29" t="s">
        <v>99</v>
      </c>
      <c r="C56" s="26" t="s">
        <v>102</v>
      </c>
      <c r="D56" s="40" t="s">
        <v>103</v>
      </c>
      <c r="E56" s="95">
        <v>62700</v>
      </c>
      <c r="F56" s="85">
        <v>54359.66</v>
      </c>
      <c r="G56" s="30">
        <v>0</v>
      </c>
      <c r="H56" s="30">
        <v>0</v>
      </c>
      <c r="I56" s="30">
        <v>0</v>
      </c>
      <c r="J56" s="30">
        <v>39977</v>
      </c>
      <c r="K56" s="30">
        <v>39977</v>
      </c>
      <c r="L56" s="31">
        <v>5757.28</v>
      </c>
    </row>
    <row r="57" spans="1:23" s="32" customFormat="1" ht="40.5" customHeight="1">
      <c r="A57" s="28" t="e">
        <f>#REF!+1</f>
        <v>#REF!</v>
      </c>
      <c r="B57" s="29" t="s">
        <v>99</v>
      </c>
      <c r="C57" s="26" t="s">
        <v>104</v>
      </c>
      <c r="D57" s="40" t="s">
        <v>105</v>
      </c>
      <c r="E57" s="95">
        <v>20818</v>
      </c>
      <c r="F57" s="85">
        <v>20128</v>
      </c>
      <c r="G57" s="30">
        <v>0</v>
      </c>
      <c r="H57" s="30">
        <v>0</v>
      </c>
      <c r="I57" s="30">
        <v>0</v>
      </c>
      <c r="J57" s="30">
        <v>6490</v>
      </c>
      <c r="K57" s="30">
        <v>6490</v>
      </c>
      <c r="L57" s="31">
        <v>470</v>
      </c>
    </row>
    <row r="58" spans="1:23" s="32" customFormat="1" ht="49.5" customHeight="1">
      <c r="A58" s="28" t="e">
        <f>#REF!+1</f>
        <v>#REF!</v>
      </c>
      <c r="B58" s="29" t="s">
        <v>99</v>
      </c>
      <c r="C58" s="26" t="s">
        <v>106</v>
      </c>
      <c r="D58" s="40" t="s">
        <v>107</v>
      </c>
      <c r="E58" s="95">
        <v>6024109</v>
      </c>
      <c r="F58" s="85">
        <v>5848484.3899999997</v>
      </c>
      <c r="G58" s="30">
        <v>0</v>
      </c>
      <c r="H58" s="30">
        <v>12917.77</v>
      </c>
      <c r="I58" s="30">
        <v>1540</v>
      </c>
      <c r="J58" s="30">
        <v>3945117</v>
      </c>
      <c r="K58" s="30">
        <v>3956055</v>
      </c>
      <c r="L58" s="31">
        <v>927961</v>
      </c>
    </row>
    <row r="59" spans="1:23" s="32" customFormat="1" ht="37.5">
      <c r="A59" s="28" t="e">
        <f>#REF!+1</f>
        <v>#REF!</v>
      </c>
      <c r="B59" s="29"/>
      <c r="C59" s="26" t="s">
        <v>108</v>
      </c>
      <c r="D59" s="40" t="s">
        <v>109</v>
      </c>
      <c r="E59" s="95">
        <v>9189490</v>
      </c>
      <c r="F59" s="85">
        <v>8549788.4800000004</v>
      </c>
      <c r="G59" s="30">
        <v>0</v>
      </c>
      <c r="H59" s="30">
        <v>276330.68</v>
      </c>
      <c r="I59" s="30">
        <v>86064.14</v>
      </c>
      <c r="J59" s="30">
        <v>6722428</v>
      </c>
      <c r="K59" s="30">
        <v>6832989.9199999999</v>
      </c>
      <c r="L59" s="31">
        <v>1766091.15</v>
      </c>
    </row>
    <row r="60" spans="1:23" s="32" customFormat="1" ht="56.25">
      <c r="A60" s="28"/>
      <c r="B60" s="29"/>
      <c r="C60" s="26" t="s">
        <v>110</v>
      </c>
      <c r="D60" s="40" t="s">
        <v>111</v>
      </c>
      <c r="E60" s="95">
        <v>50210</v>
      </c>
      <c r="F60" s="95">
        <v>50045</v>
      </c>
      <c r="G60" s="30"/>
      <c r="H60" s="30"/>
      <c r="I60" s="30"/>
      <c r="J60" s="30"/>
      <c r="K60" s="30"/>
      <c r="L60" s="31"/>
    </row>
    <row r="61" spans="1:23" s="25" customFormat="1" ht="18.75">
      <c r="A61" s="18" t="e">
        <f>#REF!+1</f>
        <v>#REF!</v>
      </c>
      <c r="B61" s="19"/>
      <c r="C61" s="20" t="s">
        <v>112</v>
      </c>
      <c r="D61" s="41" t="s">
        <v>113</v>
      </c>
      <c r="E61" s="84">
        <f>E62+E63+E64</f>
        <v>68878069</v>
      </c>
      <c r="F61" s="84">
        <f>F62+F63+F64</f>
        <v>68403398.819999993</v>
      </c>
      <c r="G61" s="22">
        <v>15425</v>
      </c>
      <c r="H61" s="22">
        <v>0</v>
      </c>
      <c r="I61" s="22">
        <v>0</v>
      </c>
      <c r="J61" s="22">
        <v>40406681</v>
      </c>
      <c r="K61" s="22">
        <v>40406681</v>
      </c>
      <c r="L61" s="23">
        <v>5522723.3899999997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</row>
    <row r="62" spans="1:23" s="43" customFormat="1" ht="37.5">
      <c r="A62" s="42"/>
      <c r="B62" s="29"/>
      <c r="C62" s="26" t="s">
        <v>114</v>
      </c>
      <c r="D62" s="40" t="s">
        <v>115</v>
      </c>
      <c r="E62" s="95">
        <v>1475400</v>
      </c>
      <c r="F62" s="85">
        <v>1465738.2</v>
      </c>
      <c r="G62" s="30"/>
      <c r="H62" s="30"/>
      <c r="I62" s="30"/>
      <c r="J62" s="30"/>
      <c r="K62" s="30"/>
      <c r="L62" s="31"/>
    </row>
    <row r="63" spans="1:23" s="43" customFormat="1" ht="67.5" customHeight="1">
      <c r="A63" s="42"/>
      <c r="B63" s="29"/>
      <c r="C63" s="26" t="s">
        <v>178</v>
      </c>
      <c r="D63" s="71" t="s">
        <v>179</v>
      </c>
      <c r="E63" s="85">
        <v>1667689.41</v>
      </c>
      <c r="F63" s="85">
        <v>1600328.79</v>
      </c>
      <c r="G63" s="30"/>
      <c r="H63" s="30"/>
      <c r="I63" s="30"/>
      <c r="J63" s="30"/>
      <c r="K63" s="30"/>
      <c r="L63" s="31"/>
    </row>
    <row r="64" spans="1:23" s="32" customFormat="1" ht="30.75" customHeight="1">
      <c r="A64" s="28"/>
      <c r="B64" s="29"/>
      <c r="C64" s="26" t="s">
        <v>116</v>
      </c>
      <c r="D64" s="44" t="s">
        <v>117</v>
      </c>
      <c r="E64" s="85">
        <v>65734979.590000004</v>
      </c>
      <c r="F64" s="85">
        <v>65337331.829999998</v>
      </c>
      <c r="G64" s="30"/>
      <c r="H64" s="30"/>
      <c r="I64" s="30"/>
      <c r="J64" s="30"/>
      <c r="K64" s="30"/>
      <c r="L64" s="31"/>
    </row>
    <row r="65" spans="1:14" s="32" customFormat="1" ht="33.75" customHeight="1">
      <c r="A65" s="28"/>
      <c r="B65" s="29"/>
      <c r="C65" s="20" t="s">
        <v>121</v>
      </c>
      <c r="D65" s="21" t="s">
        <v>122</v>
      </c>
      <c r="E65" s="96">
        <f>E69+E70</f>
        <v>10197379</v>
      </c>
      <c r="F65" s="84">
        <f>F69+F70</f>
        <v>9618453.3499999996</v>
      </c>
      <c r="G65" s="30"/>
      <c r="H65" s="30"/>
      <c r="I65" s="30"/>
      <c r="J65" s="30"/>
      <c r="K65" s="30"/>
      <c r="L65" s="31"/>
    </row>
    <row r="66" spans="1:14" s="128" customFormat="1" ht="6.75" customHeight="1">
      <c r="A66" s="123"/>
      <c r="B66" s="124"/>
      <c r="C66" s="125"/>
      <c r="D66" s="121"/>
      <c r="E66" s="122"/>
      <c r="F66" s="126"/>
      <c r="G66" s="127"/>
      <c r="H66" s="127"/>
      <c r="I66" s="127"/>
      <c r="J66" s="127"/>
      <c r="K66" s="127"/>
      <c r="L66" s="127"/>
    </row>
    <row r="67" spans="1:14" s="128" customFormat="1" ht="25.5" customHeight="1">
      <c r="A67" s="123"/>
      <c r="B67" s="129"/>
      <c r="C67" s="135" t="s">
        <v>207</v>
      </c>
      <c r="D67" s="135"/>
      <c r="E67" s="135"/>
      <c r="F67" s="135"/>
      <c r="G67" s="130"/>
      <c r="H67" s="130"/>
      <c r="I67" s="130"/>
      <c r="J67" s="130"/>
      <c r="K67" s="130"/>
      <c r="L67" s="130"/>
    </row>
    <row r="68" spans="1:14" s="7" customFormat="1" ht="31.5" customHeight="1">
      <c r="B68" s="8"/>
      <c r="C68" s="9" t="s">
        <v>4</v>
      </c>
      <c r="D68" s="9" t="s">
        <v>5</v>
      </c>
      <c r="E68" s="79" t="s">
        <v>204</v>
      </c>
      <c r="F68" s="79" t="s">
        <v>203</v>
      </c>
      <c r="G68" s="10"/>
      <c r="H68" s="10"/>
      <c r="I68" s="10"/>
      <c r="J68" s="10"/>
      <c r="K68" s="10"/>
      <c r="L68" s="10"/>
    </row>
    <row r="69" spans="1:14" s="32" customFormat="1" ht="18.75">
      <c r="A69" s="28"/>
      <c r="B69" s="76"/>
      <c r="C69" s="78" t="s">
        <v>169</v>
      </c>
      <c r="D69" s="74" t="s">
        <v>170</v>
      </c>
      <c r="E69" s="98">
        <v>76928</v>
      </c>
      <c r="F69" s="98">
        <v>76408</v>
      </c>
      <c r="G69" s="77"/>
      <c r="H69" s="30"/>
      <c r="I69" s="30"/>
      <c r="J69" s="30"/>
      <c r="K69" s="30"/>
      <c r="L69" s="31"/>
    </row>
    <row r="70" spans="1:14" s="25" customFormat="1" ht="56.25">
      <c r="A70" s="18" t="e">
        <f>#REF!+1</f>
        <v>#REF!</v>
      </c>
      <c r="B70" s="99"/>
      <c r="C70" s="78" t="s">
        <v>123</v>
      </c>
      <c r="D70" s="74" t="s">
        <v>124</v>
      </c>
      <c r="E70" s="98">
        <v>10120451</v>
      </c>
      <c r="F70" s="91">
        <v>9542045.3499999996</v>
      </c>
      <c r="G70" s="100">
        <v>0</v>
      </c>
      <c r="H70" s="22">
        <v>0</v>
      </c>
      <c r="I70" s="22">
        <v>0</v>
      </c>
      <c r="J70" s="22">
        <v>10500000</v>
      </c>
      <c r="K70" s="22">
        <v>10500000</v>
      </c>
      <c r="L70" s="23">
        <v>0</v>
      </c>
    </row>
    <row r="71" spans="1:14" s="32" customFormat="1" ht="37.5">
      <c r="A71" s="28" t="e">
        <f>#REF!+1</f>
        <v>#REF!</v>
      </c>
      <c r="B71" s="29" t="s">
        <v>125</v>
      </c>
      <c r="C71" s="20" t="s">
        <v>126</v>
      </c>
      <c r="D71" s="21" t="s">
        <v>127</v>
      </c>
      <c r="E71" s="96">
        <f>E72</f>
        <v>850487</v>
      </c>
      <c r="F71" s="84">
        <f>F72</f>
        <v>779783.48</v>
      </c>
      <c r="G71" s="30">
        <v>0</v>
      </c>
      <c r="H71" s="30">
        <v>0</v>
      </c>
      <c r="I71" s="30">
        <v>0</v>
      </c>
      <c r="J71" s="30">
        <v>10500000</v>
      </c>
      <c r="K71" s="30">
        <v>10500000</v>
      </c>
      <c r="L71" s="31">
        <v>0</v>
      </c>
    </row>
    <row r="72" spans="1:14" s="32" customFormat="1" ht="18.75">
      <c r="A72" s="28"/>
      <c r="B72" s="29"/>
      <c r="C72" s="26" t="s">
        <v>180</v>
      </c>
      <c r="D72" s="33" t="s">
        <v>181</v>
      </c>
      <c r="E72" s="95">
        <v>850487</v>
      </c>
      <c r="F72" s="85">
        <v>779783.48</v>
      </c>
      <c r="G72" s="30"/>
      <c r="H72" s="30"/>
      <c r="I72" s="30"/>
      <c r="J72" s="30"/>
      <c r="K72" s="30"/>
      <c r="L72" s="31"/>
    </row>
    <row r="73" spans="1:14" s="25" customFormat="1" ht="37.5">
      <c r="A73" s="18" t="e">
        <f>#REF!+1</f>
        <v>#REF!</v>
      </c>
      <c r="B73" s="19"/>
      <c r="C73" s="20" t="s">
        <v>128</v>
      </c>
      <c r="D73" s="45" t="s">
        <v>129</v>
      </c>
      <c r="E73" s="96">
        <v>891296</v>
      </c>
      <c r="F73" s="84">
        <v>888087.33</v>
      </c>
      <c r="G73" s="22">
        <v>0</v>
      </c>
      <c r="H73" s="22">
        <v>0</v>
      </c>
      <c r="I73" s="22">
        <v>0</v>
      </c>
      <c r="J73" s="22">
        <v>1921391</v>
      </c>
      <c r="K73" s="22">
        <v>1921391</v>
      </c>
      <c r="L73" s="23">
        <v>404234.38</v>
      </c>
      <c r="M73" s="75"/>
    </row>
    <row r="74" spans="1:14" s="32" customFormat="1" ht="18.75">
      <c r="A74" s="28" t="e">
        <f>#REF!+1</f>
        <v>#REF!</v>
      </c>
      <c r="B74" s="29" t="s">
        <v>130</v>
      </c>
      <c r="C74" s="20" t="s">
        <v>131</v>
      </c>
      <c r="D74" s="45" t="s">
        <v>132</v>
      </c>
      <c r="E74" s="96">
        <v>4147921</v>
      </c>
      <c r="F74" s="84">
        <v>4035674.61</v>
      </c>
      <c r="G74" s="30">
        <v>0</v>
      </c>
      <c r="H74" s="30">
        <v>0</v>
      </c>
      <c r="I74" s="30">
        <v>0</v>
      </c>
      <c r="J74" s="30">
        <v>100000</v>
      </c>
      <c r="K74" s="30">
        <v>100000</v>
      </c>
      <c r="L74" s="31">
        <v>0</v>
      </c>
    </row>
    <row r="75" spans="1:14" s="32" customFormat="1" ht="18.75">
      <c r="A75" s="28"/>
      <c r="B75" s="29"/>
      <c r="C75" s="20" t="s">
        <v>161</v>
      </c>
      <c r="D75" s="45" t="s">
        <v>162</v>
      </c>
      <c r="E75" s="96">
        <v>25000</v>
      </c>
      <c r="F75" s="84">
        <v>24977.67</v>
      </c>
      <c r="G75" s="30"/>
      <c r="H75" s="30"/>
      <c r="I75" s="30"/>
      <c r="J75" s="30"/>
      <c r="K75" s="30"/>
      <c r="L75" s="31"/>
      <c r="M75" s="70"/>
    </row>
    <row r="76" spans="1:14" s="32" customFormat="1" ht="18.75">
      <c r="A76" s="28" t="e">
        <f>A74+1</f>
        <v>#REF!</v>
      </c>
      <c r="B76" s="29" t="s">
        <v>130</v>
      </c>
      <c r="C76" s="20" t="s">
        <v>133</v>
      </c>
      <c r="D76" s="45" t="s">
        <v>134</v>
      </c>
      <c r="E76" s="96">
        <v>4555289</v>
      </c>
      <c r="F76" s="84">
        <v>4391747.55</v>
      </c>
      <c r="G76" s="30">
        <v>0</v>
      </c>
      <c r="H76" s="30">
        <v>0</v>
      </c>
      <c r="I76" s="30">
        <v>0</v>
      </c>
      <c r="J76" s="30">
        <v>100000</v>
      </c>
      <c r="K76" s="30">
        <v>100000</v>
      </c>
      <c r="L76" s="31">
        <v>0</v>
      </c>
    </row>
    <row r="77" spans="1:14" s="32" customFormat="1" ht="18.75">
      <c r="A77" s="28"/>
      <c r="B77" s="29"/>
      <c r="C77" s="20" t="s">
        <v>191</v>
      </c>
      <c r="D77" s="46" t="s">
        <v>192</v>
      </c>
      <c r="E77" s="96">
        <v>420000</v>
      </c>
      <c r="F77" s="84">
        <v>405098.35</v>
      </c>
      <c r="G77" s="30"/>
      <c r="H77" s="30"/>
      <c r="I77" s="30"/>
      <c r="J77" s="30"/>
      <c r="K77" s="30"/>
      <c r="L77" s="31"/>
    </row>
    <row r="78" spans="1:14" s="32" customFormat="1" ht="56.25">
      <c r="A78" s="28"/>
      <c r="B78" s="29"/>
      <c r="C78" s="20" t="s">
        <v>135</v>
      </c>
      <c r="D78" s="46" t="s">
        <v>136</v>
      </c>
      <c r="E78" s="96">
        <v>105200</v>
      </c>
      <c r="F78" s="96">
        <v>105200</v>
      </c>
      <c r="G78" s="30"/>
      <c r="H78" s="30"/>
      <c r="I78" s="30"/>
      <c r="J78" s="30"/>
      <c r="K78" s="30"/>
      <c r="L78" s="31"/>
    </row>
    <row r="79" spans="1:14" s="48" customFormat="1" ht="18.75">
      <c r="A79" s="47"/>
      <c r="B79" s="29"/>
      <c r="C79" s="20" t="s">
        <v>137</v>
      </c>
      <c r="D79" s="21" t="s">
        <v>138</v>
      </c>
      <c r="E79" s="84">
        <v>869778</v>
      </c>
      <c r="F79" s="84"/>
      <c r="G79" s="30"/>
      <c r="H79" s="30"/>
      <c r="I79" s="30"/>
      <c r="J79" s="30"/>
      <c r="K79" s="30"/>
      <c r="L79" s="31"/>
    </row>
    <row r="80" spans="1:14" s="32" customFormat="1" ht="20.25">
      <c r="A80" s="28" t="e">
        <f>#REF!+1</f>
        <v>#REF!</v>
      </c>
      <c r="B80" s="29"/>
      <c r="C80" s="49"/>
      <c r="D80" s="50" t="s">
        <v>139</v>
      </c>
      <c r="E80" s="87">
        <f>E9+E15+E23+E30+E48+E54+E61+E65+E71+E73+E74+E75+E76+E78+E79+E77</f>
        <v>668682583.06999993</v>
      </c>
      <c r="F80" s="87">
        <f>F9+F15+F23+F30+F48+F54+F61+F65+F71+F73+F74+F75+F76+F78+F79+F77</f>
        <v>646965461.15999997</v>
      </c>
      <c r="G80" s="30">
        <v>11204020.699999999</v>
      </c>
      <c r="H80" s="30">
        <v>4927817.0199999996</v>
      </c>
      <c r="I80" s="30">
        <v>2491179.92</v>
      </c>
      <c r="J80" s="30">
        <v>841863935.37</v>
      </c>
      <c r="K80" s="30">
        <v>844018788.07000005</v>
      </c>
      <c r="L80" s="31">
        <v>269231324.81999999</v>
      </c>
      <c r="M80" s="39"/>
      <c r="N80" s="39"/>
    </row>
    <row r="81" spans="1:13" s="32" customFormat="1" ht="25.5">
      <c r="A81" s="28"/>
      <c r="B81" s="51"/>
      <c r="C81" s="52"/>
      <c r="D81" s="53" t="s">
        <v>140</v>
      </c>
      <c r="E81" s="88"/>
      <c r="F81" s="89"/>
      <c r="G81" s="54"/>
      <c r="H81" s="54"/>
      <c r="I81" s="54"/>
      <c r="J81" s="54"/>
      <c r="K81" s="54"/>
      <c r="L81" s="55"/>
      <c r="M81" s="39"/>
    </row>
    <row r="82" spans="1:13" s="25" customFormat="1" ht="18.75">
      <c r="A82" s="18">
        <v>1</v>
      </c>
      <c r="B82" s="19"/>
      <c r="C82" s="20" t="s">
        <v>7</v>
      </c>
      <c r="D82" s="21" t="s">
        <v>8</v>
      </c>
      <c r="E82" s="84">
        <f>E83+E84</f>
        <v>784295.38</v>
      </c>
      <c r="F82" s="84">
        <f>F83+F84</f>
        <v>763211.52</v>
      </c>
      <c r="G82" s="22">
        <v>15730</v>
      </c>
      <c r="H82" s="22">
        <v>7785</v>
      </c>
      <c r="I82" s="22">
        <v>0</v>
      </c>
      <c r="J82" s="22">
        <v>32497666</v>
      </c>
      <c r="K82" s="22">
        <v>32497666</v>
      </c>
      <c r="L82" s="23">
        <v>7776831.04</v>
      </c>
      <c r="M82" s="24"/>
    </row>
    <row r="83" spans="1:13" s="32" customFormat="1" ht="75">
      <c r="A83" s="28" t="e">
        <f>#REF!+1</f>
        <v>#REF!</v>
      </c>
      <c r="B83" s="29" t="s">
        <v>11</v>
      </c>
      <c r="C83" s="26" t="s">
        <v>9</v>
      </c>
      <c r="D83" s="27" t="s">
        <v>10</v>
      </c>
      <c r="E83" s="95">
        <v>404729</v>
      </c>
      <c r="F83" s="85">
        <v>395042.02</v>
      </c>
      <c r="G83" s="30">
        <v>15730</v>
      </c>
      <c r="H83" s="30">
        <v>7785</v>
      </c>
      <c r="I83" s="30">
        <v>0</v>
      </c>
      <c r="J83" s="30">
        <v>13946380</v>
      </c>
      <c r="K83" s="30">
        <v>13946380</v>
      </c>
      <c r="L83" s="31">
        <v>3651227.02</v>
      </c>
    </row>
    <row r="84" spans="1:13" s="32" customFormat="1" ht="56.25">
      <c r="A84" s="28" t="e">
        <f>#REF!+1</f>
        <v>#REF!</v>
      </c>
      <c r="B84" s="29" t="s">
        <v>11</v>
      </c>
      <c r="C84" s="26" t="s">
        <v>12</v>
      </c>
      <c r="D84" s="27" t="s">
        <v>13</v>
      </c>
      <c r="E84" s="85">
        <v>379566.38</v>
      </c>
      <c r="F84" s="85">
        <v>368169.5</v>
      </c>
      <c r="G84" s="30">
        <v>0</v>
      </c>
      <c r="H84" s="30">
        <v>0</v>
      </c>
      <c r="I84" s="30">
        <v>0</v>
      </c>
      <c r="J84" s="30">
        <v>18551286</v>
      </c>
      <c r="K84" s="30">
        <v>18551286</v>
      </c>
      <c r="L84" s="31">
        <v>4125604.02</v>
      </c>
    </row>
    <row r="85" spans="1:13" s="25" customFormat="1" ht="18.75">
      <c r="A85" s="18" t="e">
        <f>#REF!+1</f>
        <v>#REF!</v>
      </c>
      <c r="B85" s="19"/>
      <c r="C85" s="20" t="s">
        <v>18</v>
      </c>
      <c r="D85" s="21" t="s">
        <v>19</v>
      </c>
      <c r="E85" s="84">
        <f>E86+E87+E88+E89+E90+E91+E92</f>
        <v>17855279.59</v>
      </c>
      <c r="F85" s="84">
        <f>F86+F87+F88+F89+F90+F91+F92</f>
        <v>17481600.699999999</v>
      </c>
      <c r="G85" s="22">
        <v>0</v>
      </c>
      <c r="H85" s="22">
        <v>3268796.9</v>
      </c>
      <c r="I85" s="22">
        <v>724142.38</v>
      </c>
      <c r="J85" s="22">
        <v>238650755.46000001</v>
      </c>
      <c r="K85" s="22">
        <v>239456261.61000001</v>
      </c>
      <c r="L85" s="23">
        <v>61771910.700000003</v>
      </c>
    </row>
    <row r="86" spans="1:13" s="32" customFormat="1" ht="18.75">
      <c r="A86" s="28" t="e">
        <f>#REF!+1</f>
        <v>#REF!</v>
      </c>
      <c r="B86" s="29" t="s">
        <v>20</v>
      </c>
      <c r="C86" s="26" t="s">
        <v>21</v>
      </c>
      <c r="D86" s="33" t="s">
        <v>22</v>
      </c>
      <c r="E86" s="85">
        <v>5662130.1699999999</v>
      </c>
      <c r="F86" s="85">
        <v>5411087.5599999996</v>
      </c>
      <c r="G86" s="30">
        <v>0</v>
      </c>
      <c r="H86" s="30">
        <v>1599394.35</v>
      </c>
      <c r="I86" s="30">
        <v>186394.47</v>
      </c>
      <c r="J86" s="30">
        <v>82641348.140000001</v>
      </c>
      <c r="K86" s="30">
        <v>82844281.670000002</v>
      </c>
      <c r="L86" s="31">
        <v>21094780.32</v>
      </c>
    </row>
    <row r="87" spans="1:13" s="32" customFormat="1" ht="93.75">
      <c r="A87" s="28" t="e">
        <f>#REF!+1</f>
        <v>#REF!</v>
      </c>
      <c r="B87" s="29" t="s">
        <v>23</v>
      </c>
      <c r="C87" s="26" t="s">
        <v>24</v>
      </c>
      <c r="D87" s="33" t="s">
        <v>25</v>
      </c>
      <c r="E87" s="85">
        <v>9902934.0299999993</v>
      </c>
      <c r="F87" s="85">
        <v>9850811.2699999996</v>
      </c>
      <c r="G87" s="30">
        <v>0</v>
      </c>
      <c r="H87" s="30">
        <v>1550046.66</v>
      </c>
      <c r="I87" s="30">
        <v>510100.35</v>
      </c>
      <c r="J87" s="30">
        <v>133921370.31999999</v>
      </c>
      <c r="K87" s="30">
        <v>134465950.83000001</v>
      </c>
      <c r="L87" s="31">
        <v>35272264.689999998</v>
      </c>
    </row>
    <row r="88" spans="1:13" s="32" customFormat="1" ht="56.25">
      <c r="A88" s="28" t="e">
        <f>#REF!+1</f>
        <v>#REF!</v>
      </c>
      <c r="B88" s="29" t="s">
        <v>26</v>
      </c>
      <c r="C88" s="26" t="s">
        <v>27</v>
      </c>
      <c r="D88" s="33" t="s">
        <v>28</v>
      </c>
      <c r="E88" s="85">
        <v>360030.24</v>
      </c>
      <c r="F88" s="85">
        <v>330002.96999999997</v>
      </c>
      <c r="G88" s="30">
        <v>0</v>
      </c>
      <c r="H88" s="30">
        <v>85171.46</v>
      </c>
      <c r="I88" s="30">
        <v>680</v>
      </c>
      <c r="J88" s="30">
        <v>11605550</v>
      </c>
      <c r="K88" s="30">
        <v>11608275.51</v>
      </c>
      <c r="L88" s="31">
        <v>2908319.06</v>
      </c>
    </row>
    <row r="89" spans="1:13" s="32" customFormat="1" ht="75">
      <c r="A89" s="28"/>
      <c r="B89" s="29"/>
      <c r="C89" s="26" t="s">
        <v>29</v>
      </c>
      <c r="D89" s="33" t="s">
        <v>30</v>
      </c>
      <c r="E89" s="85">
        <v>1626261.81</v>
      </c>
      <c r="F89" s="85">
        <v>1587034.83</v>
      </c>
      <c r="G89" s="30"/>
      <c r="H89" s="30"/>
      <c r="I89" s="30"/>
      <c r="J89" s="30"/>
      <c r="K89" s="30"/>
      <c r="L89" s="31"/>
    </row>
    <row r="90" spans="1:13" s="32" customFormat="1" ht="37.5">
      <c r="A90" s="28" t="e">
        <f>#REF!+1</f>
        <v>#REF!</v>
      </c>
      <c r="B90" s="29" t="s">
        <v>141</v>
      </c>
      <c r="C90" s="26" t="s">
        <v>31</v>
      </c>
      <c r="D90" s="33" t="s">
        <v>32</v>
      </c>
      <c r="E90" s="85">
        <v>77167.960000000006</v>
      </c>
      <c r="F90" s="85">
        <v>76917.98</v>
      </c>
      <c r="G90" s="30">
        <v>0</v>
      </c>
      <c r="H90" s="30">
        <v>0</v>
      </c>
      <c r="I90" s="30">
        <v>0</v>
      </c>
      <c r="J90" s="30">
        <v>1380853</v>
      </c>
      <c r="K90" s="30">
        <v>1380853</v>
      </c>
      <c r="L90" s="31">
        <v>282474.27</v>
      </c>
    </row>
    <row r="91" spans="1:13" s="32" customFormat="1" ht="18.75">
      <c r="A91" s="28" t="e">
        <f>#REF!+1</f>
        <v>#REF!</v>
      </c>
      <c r="B91" s="29" t="s">
        <v>141</v>
      </c>
      <c r="C91" s="26" t="s">
        <v>33</v>
      </c>
      <c r="D91" s="33" t="s">
        <v>34</v>
      </c>
      <c r="E91" s="85">
        <v>168963.38</v>
      </c>
      <c r="F91" s="85">
        <v>167954.11</v>
      </c>
      <c r="G91" s="30">
        <v>0</v>
      </c>
      <c r="H91" s="30">
        <v>2330.16</v>
      </c>
      <c r="I91" s="30">
        <v>90</v>
      </c>
      <c r="J91" s="30">
        <v>3450185</v>
      </c>
      <c r="K91" s="30">
        <v>3453835</v>
      </c>
      <c r="L91" s="31">
        <v>784431.55</v>
      </c>
    </row>
    <row r="92" spans="1:13" s="32" customFormat="1" ht="37.5">
      <c r="A92" s="28"/>
      <c r="B92" s="29"/>
      <c r="C92" s="26" t="s">
        <v>165</v>
      </c>
      <c r="D92" s="27" t="s">
        <v>166</v>
      </c>
      <c r="E92" s="95">
        <v>57792</v>
      </c>
      <c r="F92" s="85">
        <v>57791.98</v>
      </c>
      <c r="G92" s="30"/>
      <c r="H92" s="30"/>
      <c r="I92" s="30"/>
      <c r="J92" s="30"/>
      <c r="K92" s="30"/>
      <c r="L92" s="31"/>
    </row>
    <row r="93" spans="1:13" s="25" customFormat="1" ht="24" customHeight="1">
      <c r="A93" s="18" t="e">
        <f>#REF!+1</f>
        <v>#REF!</v>
      </c>
      <c r="B93" s="19"/>
      <c r="C93" s="20" t="s">
        <v>35</v>
      </c>
      <c r="D93" s="21" t="s">
        <v>36</v>
      </c>
      <c r="E93" s="84">
        <f>E94+E95+E96+E97</f>
        <v>23317296.439999998</v>
      </c>
      <c r="F93" s="84">
        <f>F94+F95+F96+F97</f>
        <v>23291984.800000001</v>
      </c>
      <c r="G93" s="22">
        <v>5134</v>
      </c>
      <c r="H93" s="22">
        <v>1070090.6499999999</v>
      </c>
      <c r="I93" s="22">
        <v>1587988.55</v>
      </c>
      <c r="J93" s="22">
        <v>178822487</v>
      </c>
      <c r="K93" s="22">
        <v>180439065.78</v>
      </c>
      <c r="L93" s="23">
        <v>44204850.469999999</v>
      </c>
    </row>
    <row r="94" spans="1:13" s="32" customFormat="1" ht="48.75" customHeight="1">
      <c r="A94" s="28" t="e">
        <f>#REF!+1</f>
        <v>#REF!</v>
      </c>
      <c r="B94" s="29" t="s">
        <v>37</v>
      </c>
      <c r="C94" s="26" t="s">
        <v>38</v>
      </c>
      <c r="D94" s="27" t="s">
        <v>39</v>
      </c>
      <c r="E94" s="85">
        <v>18835575.02</v>
      </c>
      <c r="F94" s="85">
        <v>18813079.359999999</v>
      </c>
      <c r="G94" s="30">
        <v>0</v>
      </c>
      <c r="H94" s="30">
        <v>608025.11</v>
      </c>
      <c r="I94" s="30">
        <v>1267299.3999999999</v>
      </c>
      <c r="J94" s="30">
        <v>92475213</v>
      </c>
      <c r="K94" s="30">
        <v>93771102.030000001</v>
      </c>
      <c r="L94" s="31">
        <v>23840953.829999998</v>
      </c>
    </row>
    <row r="95" spans="1:13" s="32" customFormat="1" ht="49.5" customHeight="1">
      <c r="A95" s="28" t="e">
        <f>#REF!+1</f>
        <v>#REF!</v>
      </c>
      <c r="B95" s="29" t="s">
        <v>40</v>
      </c>
      <c r="C95" s="26" t="s">
        <v>41</v>
      </c>
      <c r="D95" s="27" t="s">
        <v>42</v>
      </c>
      <c r="E95" s="85">
        <v>4339721.42</v>
      </c>
      <c r="F95" s="85">
        <v>4338705.4400000004</v>
      </c>
      <c r="G95" s="30">
        <v>0</v>
      </c>
      <c r="H95" s="30">
        <v>6936.6</v>
      </c>
      <c r="I95" s="30">
        <v>88280.45</v>
      </c>
      <c r="J95" s="30">
        <v>23539654</v>
      </c>
      <c r="K95" s="30">
        <v>23627935</v>
      </c>
      <c r="L95" s="31">
        <v>5711309.1200000001</v>
      </c>
    </row>
    <row r="96" spans="1:13" s="32" customFormat="1" ht="27" customHeight="1">
      <c r="A96" s="28" t="e">
        <f>#REF!+1</f>
        <v>#REF!</v>
      </c>
      <c r="B96" s="29" t="s">
        <v>43</v>
      </c>
      <c r="C96" s="26" t="s">
        <v>44</v>
      </c>
      <c r="D96" s="27" t="s">
        <v>45</v>
      </c>
      <c r="E96" s="95">
        <v>67000</v>
      </c>
      <c r="F96" s="95">
        <v>67000</v>
      </c>
      <c r="G96" s="30">
        <v>0</v>
      </c>
      <c r="H96" s="30">
        <v>410638.94</v>
      </c>
      <c r="I96" s="30">
        <v>42478.7</v>
      </c>
      <c r="J96" s="30">
        <v>8993097</v>
      </c>
      <c r="K96" s="30">
        <v>9035575.75</v>
      </c>
      <c r="L96" s="31">
        <v>2003430.52</v>
      </c>
    </row>
    <row r="97" spans="1:12" s="32" customFormat="1" ht="64.5" customHeight="1">
      <c r="A97" s="28" t="e">
        <f>#REF!+1</f>
        <v>#REF!</v>
      </c>
      <c r="B97" s="29" t="s">
        <v>46</v>
      </c>
      <c r="C97" s="26" t="s">
        <v>47</v>
      </c>
      <c r="D97" s="27" t="s">
        <v>48</v>
      </c>
      <c r="E97" s="95">
        <v>75000</v>
      </c>
      <c r="F97" s="95">
        <v>73200</v>
      </c>
      <c r="G97" s="30">
        <v>5134</v>
      </c>
      <c r="H97" s="30">
        <v>44490</v>
      </c>
      <c r="I97" s="30">
        <v>189930</v>
      </c>
      <c r="J97" s="30">
        <v>53814523</v>
      </c>
      <c r="K97" s="30">
        <v>54004453</v>
      </c>
      <c r="L97" s="31">
        <v>12649157</v>
      </c>
    </row>
    <row r="98" spans="1:12" s="25" customFormat="1" ht="27" customHeight="1">
      <c r="A98" s="18" t="e">
        <f>#REF!+1</f>
        <v>#REF!</v>
      </c>
      <c r="B98" s="19"/>
      <c r="C98" s="20" t="s">
        <v>51</v>
      </c>
      <c r="D98" s="21" t="s">
        <v>52</v>
      </c>
      <c r="E98" s="84">
        <f>SUM(E99:E107)</f>
        <v>1742165.4900000002</v>
      </c>
      <c r="F98" s="84">
        <f>SUM(F99:F107)</f>
        <v>1732686.79</v>
      </c>
      <c r="G98" s="22">
        <v>0</v>
      </c>
      <c r="H98" s="22">
        <v>5101.33</v>
      </c>
      <c r="I98" s="22">
        <v>29698.98</v>
      </c>
      <c r="J98" s="22">
        <v>264753533</v>
      </c>
      <c r="K98" s="22">
        <v>264783231.97999999</v>
      </c>
      <c r="L98" s="23">
        <v>129094976.12</v>
      </c>
    </row>
    <row r="99" spans="1:12" s="32" customFormat="1" ht="75">
      <c r="A99" s="28" t="e">
        <f>#REF!+1</f>
        <v>#REF!</v>
      </c>
      <c r="B99" s="101" t="s">
        <v>24</v>
      </c>
      <c r="C99" s="102" t="s">
        <v>65</v>
      </c>
      <c r="D99" s="67" t="s">
        <v>66</v>
      </c>
      <c r="E99" s="103">
        <v>78051.399999999994</v>
      </c>
      <c r="F99" s="103">
        <v>68572.7</v>
      </c>
      <c r="G99" s="104">
        <v>0</v>
      </c>
      <c r="H99" s="104">
        <v>5101.33</v>
      </c>
      <c r="I99" s="104">
        <v>0</v>
      </c>
      <c r="J99" s="104">
        <v>4105724</v>
      </c>
      <c r="K99" s="104">
        <v>4105724</v>
      </c>
      <c r="L99" s="105">
        <v>1059672.94</v>
      </c>
    </row>
    <row r="100" spans="1:12" s="112" customFormat="1" ht="6.75" customHeight="1">
      <c r="A100" s="106"/>
      <c r="B100" s="107"/>
      <c r="C100" s="108"/>
      <c r="D100" s="109"/>
      <c r="E100" s="110"/>
      <c r="F100" s="110"/>
      <c r="G100" s="111"/>
      <c r="H100" s="111"/>
      <c r="I100" s="111"/>
      <c r="J100" s="111"/>
      <c r="K100" s="111"/>
      <c r="L100" s="111"/>
    </row>
    <row r="101" spans="1:12" s="32" customFormat="1" ht="25.5" customHeight="1">
      <c r="A101" s="28"/>
      <c r="B101" s="76"/>
      <c r="C101" s="137" t="s">
        <v>207</v>
      </c>
      <c r="D101" s="137"/>
      <c r="E101" s="137"/>
      <c r="F101" s="137"/>
      <c r="G101" s="77"/>
      <c r="H101" s="30"/>
      <c r="I101" s="30"/>
      <c r="J101" s="30"/>
      <c r="K101" s="30"/>
      <c r="L101" s="31"/>
    </row>
    <row r="102" spans="1:12" s="7" customFormat="1" ht="36" customHeight="1">
      <c r="B102" s="8"/>
      <c r="C102" s="9" t="s">
        <v>4</v>
      </c>
      <c r="D102" s="9" t="s">
        <v>5</v>
      </c>
      <c r="E102" s="79" t="s">
        <v>204</v>
      </c>
      <c r="F102" s="79" t="s">
        <v>203</v>
      </c>
      <c r="G102" s="10"/>
      <c r="H102" s="10"/>
      <c r="I102" s="10"/>
      <c r="J102" s="10"/>
      <c r="K102" s="10"/>
      <c r="L102" s="10"/>
    </row>
    <row r="103" spans="1:12" s="32" customFormat="1" ht="37.5">
      <c r="A103" s="28"/>
      <c r="B103" s="29"/>
      <c r="C103" s="26" t="s">
        <v>193</v>
      </c>
      <c r="D103" s="27" t="s">
        <v>194</v>
      </c>
      <c r="E103" s="95">
        <v>39168</v>
      </c>
      <c r="F103" s="95">
        <v>39168</v>
      </c>
      <c r="G103" s="30"/>
      <c r="H103" s="30"/>
      <c r="I103" s="30"/>
      <c r="J103" s="30"/>
      <c r="K103" s="30"/>
      <c r="L103" s="31"/>
    </row>
    <row r="104" spans="1:12" s="32" customFormat="1" ht="37.5">
      <c r="A104" s="28"/>
      <c r="B104" s="29"/>
      <c r="C104" s="26" t="s">
        <v>195</v>
      </c>
      <c r="D104" s="27" t="s">
        <v>196</v>
      </c>
      <c r="E104" s="85">
        <v>71615.58</v>
      </c>
      <c r="F104" s="85">
        <v>71615.58</v>
      </c>
      <c r="G104" s="30"/>
      <c r="H104" s="30"/>
      <c r="I104" s="30"/>
      <c r="J104" s="30"/>
      <c r="K104" s="30"/>
      <c r="L104" s="31"/>
    </row>
    <row r="105" spans="1:12" s="32" customFormat="1" ht="18.75">
      <c r="A105" s="28"/>
      <c r="B105" s="29"/>
      <c r="C105" s="26" t="s">
        <v>79</v>
      </c>
      <c r="D105" s="27" t="s">
        <v>80</v>
      </c>
      <c r="E105" s="85">
        <v>106400.66</v>
      </c>
      <c r="F105" s="85">
        <v>106400.66</v>
      </c>
      <c r="G105" s="30"/>
      <c r="H105" s="30"/>
      <c r="I105" s="30"/>
      <c r="J105" s="30"/>
      <c r="K105" s="30"/>
      <c r="L105" s="31"/>
    </row>
    <row r="106" spans="1:12" s="32" customFormat="1" ht="56.25">
      <c r="A106" s="28"/>
      <c r="B106" s="29"/>
      <c r="C106" s="26" t="s">
        <v>197</v>
      </c>
      <c r="D106" s="27" t="s">
        <v>198</v>
      </c>
      <c r="E106" s="85">
        <v>1353299.85</v>
      </c>
      <c r="F106" s="85">
        <v>1353299.85</v>
      </c>
      <c r="G106" s="30"/>
      <c r="H106" s="30"/>
      <c r="I106" s="30"/>
      <c r="J106" s="30"/>
      <c r="K106" s="30"/>
      <c r="L106" s="31"/>
    </row>
    <row r="107" spans="1:12" s="32" customFormat="1" ht="37.5">
      <c r="A107" s="28" t="e">
        <f>#REF!+1</f>
        <v>#REF!</v>
      </c>
      <c r="B107" s="29" t="s">
        <v>142</v>
      </c>
      <c r="C107" s="26" t="s">
        <v>182</v>
      </c>
      <c r="D107" s="27" t="s">
        <v>183</v>
      </c>
      <c r="E107" s="95">
        <v>93630</v>
      </c>
      <c r="F107" s="95">
        <v>93630</v>
      </c>
      <c r="G107" s="30">
        <v>0</v>
      </c>
      <c r="H107" s="30">
        <v>0</v>
      </c>
      <c r="I107" s="30">
        <v>25012.080000000002</v>
      </c>
      <c r="J107" s="30">
        <v>602979</v>
      </c>
      <c r="K107" s="30">
        <v>627991.07999999996</v>
      </c>
      <c r="L107" s="31">
        <v>62679.23</v>
      </c>
    </row>
    <row r="108" spans="1:12" s="25" customFormat="1" ht="18.75">
      <c r="A108" s="18" t="e">
        <f>#REF!+1</f>
        <v>#REF!</v>
      </c>
      <c r="B108" s="19"/>
      <c r="C108" s="20" t="s">
        <v>81</v>
      </c>
      <c r="D108" s="21" t="s">
        <v>82</v>
      </c>
      <c r="E108" s="84">
        <f>E109+E110+E111+E112+E113</f>
        <v>4911485.6900000004</v>
      </c>
      <c r="F108" s="84">
        <f>F109+F110+F111+F112+F113</f>
        <v>4894774.96</v>
      </c>
      <c r="G108" s="22">
        <v>25989</v>
      </c>
      <c r="H108" s="22">
        <v>286794.69</v>
      </c>
      <c r="I108" s="22">
        <v>2100</v>
      </c>
      <c r="J108" s="22">
        <v>25284228</v>
      </c>
      <c r="K108" s="22">
        <v>25286328</v>
      </c>
      <c r="L108" s="23">
        <v>6423960.5499999998</v>
      </c>
    </row>
    <row r="109" spans="1:12" s="43" customFormat="1" ht="18.75">
      <c r="A109" s="42"/>
      <c r="B109" s="29"/>
      <c r="C109" s="26" t="s">
        <v>84</v>
      </c>
      <c r="D109" s="38" t="s">
        <v>85</v>
      </c>
      <c r="E109" s="95">
        <v>71000</v>
      </c>
      <c r="F109" s="95">
        <v>71000</v>
      </c>
      <c r="G109" s="30"/>
      <c r="H109" s="30"/>
      <c r="I109" s="30"/>
      <c r="J109" s="30"/>
      <c r="K109" s="30"/>
      <c r="L109" s="31"/>
    </row>
    <row r="110" spans="1:12" s="32" customFormat="1" ht="18.75">
      <c r="A110" s="28" t="e">
        <f>#REF!+1</f>
        <v>#REF!</v>
      </c>
      <c r="B110" s="29" t="s">
        <v>89</v>
      </c>
      <c r="C110" s="26" t="s">
        <v>87</v>
      </c>
      <c r="D110" s="38" t="s">
        <v>88</v>
      </c>
      <c r="E110" s="85">
        <v>531030.9</v>
      </c>
      <c r="F110" s="85">
        <v>530679.29</v>
      </c>
      <c r="G110" s="30">
        <v>0</v>
      </c>
      <c r="H110" s="30">
        <v>240</v>
      </c>
      <c r="I110" s="30">
        <v>2100</v>
      </c>
      <c r="J110" s="30">
        <v>3681864</v>
      </c>
      <c r="K110" s="30">
        <v>3683964</v>
      </c>
      <c r="L110" s="31">
        <v>973931.34</v>
      </c>
    </row>
    <row r="111" spans="1:12" s="32" customFormat="1" ht="18.75">
      <c r="A111" s="28" t="e">
        <f>#REF!+1</f>
        <v>#REF!</v>
      </c>
      <c r="B111" s="29" t="s">
        <v>89</v>
      </c>
      <c r="C111" s="26" t="s">
        <v>90</v>
      </c>
      <c r="D111" s="38" t="s">
        <v>91</v>
      </c>
      <c r="E111" s="95">
        <v>46042</v>
      </c>
      <c r="F111" s="85">
        <v>46039.21</v>
      </c>
      <c r="G111" s="30">
        <v>12990</v>
      </c>
      <c r="H111" s="30">
        <v>1336.81</v>
      </c>
      <c r="I111" s="30">
        <v>0</v>
      </c>
      <c r="J111" s="30">
        <v>1624539</v>
      </c>
      <c r="K111" s="30">
        <v>1624539</v>
      </c>
      <c r="L111" s="31">
        <v>421674.63</v>
      </c>
    </row>
    <row r="112" spans="1:12" s="32" customFormat="1" ht="37.5">
      <c r="A112" s="28" t="e">
        <f>#REF!+1</f>
        <v>#REF!</v>
      </c>
      <c r="B112" s="29" t="s">
        <v>94</v>
      </c>
      <c r="C112" s="26" t="s">
        <v>92</v>
      </c>
      <c r="D112" s="38" t="s">
        <v>93</v>
      </c>
      <c r="E112" s="85">
        <v>4237464.79</v>
      </c>
      <c r="F112" s="85">
        <v>4221236.46</v>
      </c>
      <c r="G112" s="30">
        <v>12999</v>
      </c>
      <c r="H112" s="30">
        <v>84201.26</v>
      </c>
      <c r="I112" s="30">
        <v>0</v>
      </c>
      <c r="J112" s="30">
        <v>7273817</v>
      </c>
      <c r="K112" s="30">
        <v>7273817</v>
      </c>
      <c r="L112" s="31">
        <v>1887265.77</v>
      </c>
    </row>
    <row r="113" spans="1:23" s="32" customFormat="1" ht="18.75">
      <c r="A113" s="28"/>
      <c r="B113" s="29"/>
      <c r="C113" s="26" t="s">
        <v>95</v>
      </c>
      <c r="D113" s="38" t="s">
        <v>96</v>
      </c>
      <c r="E113" s="95">
        <v>25948</v>
      </c>
      <c r="F113" s="95">
        <v>25820</v>
      </c>
      <c r="G113" s="30"/>
      <c r="H113" s="30"/>
      <c r="I113" s="30"/>
      <c r="J113" s="30"/>
      <c r="K113" s="30"/>
      <c r="L113" s="31"/>
    </row>
    <row r="114" spans="1:23" s="25" customFormat="1" ht="18.75">
      <c r="A114" s="18" t="e">
        <f>#REF!+1</f>
        <v>#REF!</v>
      </c>
      <c r="B114" s="19"/>
      <c r="C114" s="20" t="s">
        <v>97</v>
      </c>
      <c r="D114" s="21" t="s">
        <v>98</v>
      </c>
      <c r="E114" s="84">
        <f>E115+E116</f>
        <v>1113937.74</v>
      </c>
      <c r="F114" s="84">
        <f>F115+F116</f>
        <v>1104212.2</v>
      </c>
      <c r="G114" s="22">
        <v>0</v>
      </c>
      <c r="H114" s="22">
        <v>289248.45</v>
      </c>
      <c r="I114" s="22">
        <v>87604.14</v>
      </c>
      <c r="J114" s="22">
        <v>10773998</v>
      </c>
      <c r="K114" s="22">
        <v>10895497.92</v>
      </c>
      <c r="L114" s="23">
        <v>2706139.43</v>
      </c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:23" s="32" customFormat="1" ht="37.5">
      <c r="A115" s="28" t="e">
        <f>#REF!+1</f>
        <v>#REF!</v>
      </c>
      <c r="B115" s="29" t="s">
        <v>99</v>
      </c>
      <c r="C115" s="26" t="s">
        <v>106</v>
      </c>
      <c r="D115" s="40" t="s">
        <v>143</v>
      </c>
      <c r="E115" s="85">
        <v>163783.12</v>
      </c>
      <c r="F115" s="85">
        <v>163763.1</v>
      </c>
      <c r="G115" s="30">
        <v>0</v>
      </c>
      <c r="H115" s="30">
        <v>12917.77</v>
      </c>
      <c r="I115" s="30">
        <v>1540</v>
      </c>
      <c r="J115" s="30">
        <v>3945117</v>
      </c>
      <c r="K115" s="30">
        <v>3956055</v>
      </c>
      <c r="L115" s="31">
        <v>927961</v>
      </c>
    </row>
    <row r="116" spans="1:23" s="32" customFormat="1" ht="37.5">
      <c r="A116" s="28" t="e">
        <f>#REF!+1</f>
        <v>#REF!</v>
      </c>
      <c r="B116" s="29"/>
      <c r="C116" s="26" t="s">
        <v>108</v>
      </c>
      <c r="D116" s="40" t="s">
        <v>109</v>
      </c>
      <c r="E116" s="85">
        <v>950154.62</v>
      </c>
      <c r="F116" s="85">
        <v>940449.1</v>
      </c>
      <c r="G116" s="30">
        <v>0</v>
      </c>
      <c r="H116" s="30">
        <v>276330.68</v>
      </c>
      <c r="I116" s="30">
        <v>86064.14</v>
      </c>
      <c r="J116" s="30">
        <v>6722428</v>
      </c>
      <c r="K116" s="30">
        <v>6832989.9199999999</v>
      </c>
      <c r="L116" s="31">
        <v>1766091.15</v>
      </c>
    </row>
    <row r="117" spans="1:23" s="25" customFormat="1" ht="18.75">
      <c r="A117" s="18" t="e">
        <f>#REF!+1</f>
        <v>#REF!</v>
      </c>
      <c r="B117" s="19"/>
      <c r="C117" s="20" t="s">
        <v>112</v>
      </c>
      <c r="D117" s="56" t="s">
        <v>113</v>
      </c>
      <c r="E117" s="84">
        <f>E118+E119+E120+E121</f>
        <v>7386602</v>
      </c>
      <c r="F117" s="84">
        <f>F118+F119+F120+F121</f>
        <v>7266186.9199999999</v>
      </c>
      <c r="G117" s="22">
        <v>15425</v>
      </c>
      <c r="H117" s="22">
        <v>0</v>
      </c>
      <c r="I117" s="22">
        <v>0</v>
      </c>
      <c r="J117" s="22">
        <v>40406681</v>
      </c>
      <c r="K117" s="22">
        <v>40406681</v>
      </c>
      <c r="L117" s="23">
        <v>5522723.3899999997</v>
      </c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:23" s="43" customFormat="1" ht="37.5">
      <c r="A118" s="42"/>
      <c r="B118" s="29"/>
      <c r="C118" s="26" t="s">
        <v>144</v>
      </c>
      <c r="D118" s="40" t="s">
        <v>145</v>
      </c>
      <c r="E118" s="95">
        <v>3441560</v>
      </c>
      <c r="F118" s="85">
        <v>3355823.95</v>
      </c>
      <c r="G118" s="30"/>
      <c r="H118" s="30"/>
      <c r="I118" s="30"/>
      <c r="J118" s="30"/>
      <c r="K118" s="30"/>
      <c r="L118" s="31"/>
    </row>
    <row r="119" spans="1:23" s="32" customFormat="1" ht="37.5">
      <c r="A119" s="28" t="e">
        <f>#REF!+1</f>
        <v>#REF!</v>
      </c>
      <c r="B119" s="29" t="s">
        <v>146</v>
      </c>
      <c r="C119" s="26" t="s">
        <v>147</v>
      </c>
      <c r="D119" s="40" t="s">
        <v>148</v>
      </c>
      <c r="E119" s="95">
        <v>137000</v>
      </c>
      <c r="F119" s="85">
        <v>136818.20000000001</v>
      </c>
      <c r="G119" s="30">
        <v>0</v>
      </c>
      <c r="H119" s="30">
        <v>0</v>
      </c>
      <c r="I119" s="30">
        <v>0</v>
      </c>
      <c r="J119" s="30">
        <v>4783391</v>
      </c>
      <c r="K119" s="30">
        <v>4783391</v>
      </c>
      <c r="L119" s="31">
        <v>0</v>
      </c>
    </row>
    <row r="120" spans="1:23" s="32" customFormat="1" ht="18.75">
      <c r="A120" s="28"/>
      <c r="B120" s="29"/>
      <c r="C120" s="80" t="s">
        <v>116</v>
      </c>
      <c r="D120" s="81" t="s">
        <v>117</v>
      </c>
      <c r="E120" s="97">
        <v>1216717</v>
      </c>
      <c r="F120" s="90">
        <v>1182219.77</v>
      </c>
      <c r="G120" s="30"/>
      <c r="H120" s="30"/>
      <c r="I120" s="30"/>
      <c r="J120" s="30"/>
      <c r="K120" s="30"/>
      <c r="L120" s="31"/>
      <c r="M120" s="39"/>
      <c r="N120" s="39"/>
    </row>
    <row r="121" spans="1:23" s="32" customFormat="1" ht="18.75">
      <c r="A121" s="28"/>
      <c r="B121" s="76"/>
      <c r="C121" s="78" t="s">
        <v>205</v>
      </c>
      <c r="D121" s="83" t="s">
        <v>206</v>
      </c>
      <c r="E121" s="98">
        <v>2591325</v>
      </c>
      <c r="F121" s="91">
        <v>2591325</v>
      </c>
      <c r="G121" s="77"/>
      <c r="H121" s="30"/>
      <c r="I121" s="30"/>
      <c r="J121" s="30"/>
      <c r="K121" s="30"/>
      <c r="L121" s="31"/>
      <c r="M121" s="39"/>
      <c r="N121" s="39"/>
    </row>
    <row r="122" spans="1:23" s="32" customFormat="1" ht="18.75">
      <c r="A122" s="28"/>
      <c r="B122" s="29"/>
      <c r="C122" s="63" t="s">
        <v>119</v>
      </c>
      <c r="D122" s="82" t="s">
        <v>120</v>
      </c>
      <c r="E122" s="92">
        <f>SUM(E123:E127)</f>
        <v>14268986.060000001</v>
      </c>
      <c r="F122" s="92">
        <f>SUM(F123:F127)</f>
        <v>14181149.870000001</v>
      </c>
      <c r="G122" s="30"/>
      <c r="H122" s="30"/>
      <c r="I122" s="30"/>
      <c r="J122" s="30"/>
      <c r="K122" s="30"/>
      <c r="L122" s="31"/>
    </row>
    <row r="123" spans="1:23" s="32" customFormat="1" ht="37.5">
      <c r="A123" s="28"/>
      <c r="B123" s="29"/>
      <c r="C123" s="37" t="s">
        <v>149</v>
      </c>
      <c r="D123" s="64" t="s">
        <v>150</v>
      </c>
      <c r="E123" s="95">
        <v>3453652</v>
      </c>
      <c r="F123" s="85">
        <v>3453271.27</v>
      </c>
      <c r="G123" s="30"/>
      <c r="H123" s="30"/>
      <c r="I123" s="30"/>
      <c r="J123" s="30"/>
      <c r="K123" s="30"/>
      <c r="L123" s="31"/>
    </row>
    <row r="124" spans="1:23" s="32" customFormat="1" ht="18.75">
      <c r="A124" s="28"/>
      <c r="B124" s="29"/>
      <c r="C124" s="37" t="s">
        <v>171</v>
      </c>
      <c r="D124" s="65" t="s">
        <v>172</v>
      </c>
      <c r="E124" s="95">
        <v>2864012</v>
      </c>
      <c r="F124" s="85">
        <v>2862700.71</v>
      </c>
      <c r="G124" s="30"/>
      <c r="H124" s="30"/>
      <c r="I124" s="30"/>
      <c r="J124" s="30"/>
      <c r="K124" s="30"/>
      <c r="L124" s="31"/>
    </row>
    <row r="125" spans="1:23" s="32" customFormat="1" ht="18.75">
      <c r="A125" s="28"/>
      <c r="B125" s="29"/>
      <c r="C125" s="72" t="s">
        <v>184</v>
      </c>
      <c r="D125" s="73" t="s">
        <v>185</v>
      </c>
      <c r="E125" s="93">
        <v>1395219.98</v>
      </c>
      <c r="F125" s="85">
        <v>1332397.52</v>
      </c>
      <c r="G125" s="30"/>
      <c r="H125" s="30"/>
      <c r="I125" s="30"/>
      <c r="J125" s="30"/>
      <c r="K125" s="30"/>
      <c r="L125" s="31"/>
    </row>
    <row r="126" spans="1:23" s="32" customFormat="1" ht="18.75">
      <c r="A126" s="28" t="e">
        <f>#REF!+1</f>
        <v>#REF!</v>
      </c>
      <c r="B126" s="29" t="s">
        <v>118</v>
      </c>
      <c r="C126" s="37" t="s">
        <v>151</v>
      </c>
      <c r="D126" s="67" t="s">
        <v>152</v>
      </c>
      <c r="E126" s="85">
        <v>157028.07999999999</v>
      </c>
      <c r="F126" s="85">
        <v>157028.07999999999</v>
      </c>
      <c r="G126" s="30">
        <v>0</v>
      </c>
      <c r="H126" s="30">
        <v>0</v>
      </c>
      <c r="I126" s="30">
        <v>0</v>
      </c>
      <c r="J126" s="30">
        <v>80000</v>
      </c>
      <c r="K126" s="30">
        <v>80000</v>
      </c>
      <c r="L126" s="31">
        <v>0</v>
      </c>
    </row>
    <row r="127" spans="1:23" s="43" customFormat="1" ht="56.25">
      <c r="A127" s="42"/>
      <c r="B127" s="76"/>
      <c r="C127" s="78" t="s">
        <v>199</v>
      </c>
      <c r="D127" s="74" t="s">
        <v>200</v>
      </c>
      <c r="E127" s="98">
        <v>6399074</v>
      </c>
      <c r="F127" s="91">
        <v>6375752.29</v>
      </c>
      <c r="G127" s="77"/>
      <c r="H127" s="30"/>
      <c r="I127" s="30"/>
      <c r="J127" s="30"/>
      <c r="K127" s="30"/>
      <c r="L127" s="31"/>
    </row>
    <row r="128" spans="1:23" s="25" customFormat="1" ht="37.5">
      <c r="A128" s="18" t="e">
        <f>#REF!+1</f>
        <v>#REF!</v>
      </c>
      <c r="B128" s="19"/>
      <c r="C128" s="20" t="s">
        <v>121</v>
      </c>
      <c r="D128" s="69" t="s">
        <v>122</v>
      </c>
      <c r="E128" s="96">
        <f>E129+E130</f>
        <v>7924668</v>
      </c>
      <c r="F128" s="84">
        <f>F129+F130</f>
        <v>7883945.04</v>
      </c>
      <c r="G128" s="22"/>
      <c r="H128" s="22"/>
      <c r="I128" s="22"/>
      <c r="J128" s="22"/>
      <c r="K128" s="22"/>
      <c r="L128" s="23"/>
    </row>
    <row r="129" spans="1:14" s="25" customFormat="1" ht="18.75">
      <c r="A129" s="18"/>
      <c r="B129" s="19"/>
      <c r="C129" s="66" t="s">
        <v>173</v>
      </c>
      <c r="D129" s="68" t="s">
        <v>170</v>
      </c>
      <c r="E129" s="95">
        <v>199940</v>
      </c>
      <c r="F129" s="95">
        <v>199940</v>
      </c>
      <c r="G129" s="22"/>
      <c r="H129" s="22"/>
      <c r="I129" s="22"/>
      <c r="J129" s="22"/>
      <c r="K129" s="22"/>
      <c r="L129" s="23"/>
    </row>
    <row r="130" spans="1:14" s="43" customFormat="1" ht="56.25">
      <c r="A130" s="42" t="e">
        <f>#REF!+1</f>
        <v>#REF!</v>
      </c>
      <c r="B130" s="29" t="s">
        <v>153</v>
      </c>
      <c r="C130" s="26" t="s">
        <v>123</v>
      </c>
      <c r="D130" s="27" t="s">
        <v>124</v>
      </c>
      <c r="E130" s="95">
        <v>7724728</v>
      </c>
      <c r="F130" s="85">
        <v>7684005.04</v>
      </c>
      <c r="G130" s="30"/>
      <c r="H130" s="30"/>
      <c r="I130" s="30"/>
      <c r="J130" s="30"/>
      <c r="K130" s="30"/>
      <c r="L130" s="31"/>
    </row>
    <row r="131" spans="1:14" s="25" customFormat="1" ht="37.5">
      <c r="A131" s="18" t="e">
        <f>#REF!+1</f>
        <v>#REF!</v>
      </c>
      <c r="B131" s="19"/>
      <c r="C131" s="20" t="s">
        <v>126</v>
      </c>
      <c r="D131" s="35" t="s">
        <v>127</v>
      </c>
      <c r="E131" s="84">
        <f>E132+E133</f>
        <v>34412159.390000001</v>
      </c>
      <c r="F131" s="84">
        <f>F132+F133</f>
        <v>34270078.380000003</v>
      </c>
      <c r="G131" s="22"/>
      <c r="H131" s="22"/>
      <c r="I131" s="22"/>
      <c r="J131" s="22"/>
      <c r="K131" s="22"/>
      <c r="L131" s="23"/>
    </row>
    <row r="132" spans="1:14" s="43" customFormat="1" ht="27.75" customHeight="1">
      <c r="A132" s="42" t="e">
        <f>#REF!+1</f>
        <v>#REF!</v>
      </c>
      <c r="B132" s="29" t="s">
        <v>154</v>
      </c>
      <c r="C132" s="26" t="s">
        <v>155</v>
      </c>
      <c r="D132" s="27" t="s">
        <v>156</v>
      </c>
      <c r="E132" s="85">
        <v>31133374.390000001</v>
      </c>
      <c r="F132" s="85">
        <v>31132048.75</v>
      </c>
      <c r="G132" s="30"/>
      <c r="H132" s="30"/>
      <c r="I132" s="30"/>
      <c r="J132" s="30"/>
      <c r="K132" s="30"/>
      <c r="L132" s="31"/>
    </row>
    <row r="133" spans="1:14" s="43" customFormat="1" ht="131.25">
      <c r="A133" s="42" t="e">
        <f>#REF!+1</f>
        <v>#REF!</v>
      </c>
      <c r="B133" s="29" t="s">
        <v>154</v>
      </c>
      <c r="C133" s="26" t="s">
        <v>157</v>
      </c>
      <c r="D133" s="57" t="s">
        <v>158</v>
      </c>
      <c r="E133" s="95">
        <v>3278785</v>
      </c>
      <c r="F133" s="85">
        <v>3138029.63</v>
      </c>
      <c r="G133" s="30">
        <v>0</v>
      </c>
      <c r="H133" s="30">
        <v>0</v>
      </c>
      <c r="I133" s="30">
        <v>0</v>
      </c>
      <c r="J133" s="30">
        <v>519465</v>
      </c>
      <c r="K133" s="30">
        <v>519465</v>
      </c>
      <c r="L133" s="31">
        <v>116350.17</v>
      </c>
    </row>
    <row r="134" spans="1:14" s="32" customFormat="1" ht="18.75">
      <c r="A134" s="28" t="e">
        <f>#REF!+1</f>
        <v>#REF!</v>
      </c>
      <c r="B134" s="29" t="s">
        <v>159</v>
      </c>
      <c r="C134" s="20" t="s">
        <v>131</v>
      </c>
      <c r="D134" s="45" t="s">
        <v>132</v>
      </c>
      <c r="E134" s="96">
        <v>49730</v>
      </c>
      <c r="F134" s="96">
        <v>49467</v>
      </c>
      <c r="G134" s="30">
        <v>0</v>
      </c>
      <c r="H134" s="30">
        <v>0</v>
      </c>
      <c r="I134" s="30">
        <v>0</v>
      </c>
      <c r="J134" s="30">
        <v>403258</v>
      </c>
      <c r="K134" s="30">
        <v>403258</v>
      </c>
      <c r="L134" s="31">
        <v>7960</v>
      </c>
    </row>
    <row r="135" spans="1:14" s="32" customFormat="1" ht="18.75">
      <c r="A135" s="28" t="e">
        <f>#REF!+1</f>
        <v>#REF!</v>
      </c>
      <c r="B135" s="29" t="s">
        <v>160</v>
      </c>
      <c r="C135" s="20" t="s">
        <v>161</v>
      </c>
      <c r="D135" s="45" t="s">
        <v>162</v>
      </c>
      <c r="E135" s="84">
        <v>682497.71</v>
      </c>
      <c r="F135" s="84">
        <v>659005.38</v>
      </c>
      <c r="G135" s="30">
        <v>0</v>
      </c>
      <c r="H135" s="30">
        <v>0</v>
      </c>
      <c r="I135" s="30">
        <v>0</v>
      </c>
      <c r="J135" s="30">
        <v>786087.64</v>
      </c>
      <c r="K135" s="30">
        <v>786087.64</v>
      </c>
      <c r="L135" s="31">
        <v>0</v>
      </c>
    </row>
    <row r="136" spans="1:14" s="32" customFormat="1" ht="18.75">
      <c r="A136" s="28"/>
      <c r="B136" s="29"/>
      <c r="C136" s="20" t="s">
        <v>133</v>
      </c>
      <c r="D136" s="45" t="s">
        <v>134</v>
      </c>
      <c r="E136" s="96">
        <v>131616</v>
      </c>
      <c r="F136" s="96">
        <v>131591</v>
      </c>
      <c r="G136" s="30"/>
      <c r="H136" s="30"/>
      <c r="I136" s="30"/>
      <c r="J136" s="30"/>
      <c r="K136" s="30"/>
      <c r="L136" s="31"/>
    </row>
    <row r="137" spans="1:14" s="32" customFormat="1" ht="56.25">
      <c r="A137" s="28"/>
      <c r="B137" s="29"/>
      <c r="C137" s="20" t="s">
        <v>135</v>
      </c>
      <c r="D137" s="21" t="s">
        <v>188</v>
      </c>
      <c r="E137" s="96">
        <v>2500000</v>
      </c>
      <c r="F137" s="96">
        <v>2439841</v>
      </c>
      <c r="G137" s="30"/>
      <c r="H137" s="30"/>
      <c r="I137" s="30"/>
      <c r="J137" s="30"/>
      <c r="K137" s="30"/>
      <c r="L137" s="31"/>
    </row>
    <row r="138" spans="1:14" s="32" customFormat="1" ht="20.25">
      <c r="A138" s="28" t="e">
        <f>#REF!+1</f>
        <v>#REF!</v>
      </c>
      <c r="B138" s="29"/>
      <c r="C138" s="49"/>
      <c r="D138" s="50" t="s">
        <v>139</v>
      </c>
      <c r="E138" s="87">
        <f>E82+E85+E93+E98+E108+E114+E117+E122+E128+E131+E134+E135+E136+E137</f>
        <v>117080719.48999999</v>
      </c>
      <c r="F138" s="87">
        <f>F82+F85+F93+F98+F108+F114+F117+F122+F128+F131+F134+F135+F136+F137</f>
        <v>116149735.56</v>
      </c>
      <c r="G138" s="30">
        <v>11204020.699999999</v>
      </c>
      <c r="H138" s="30">
        <v>4927817.0199999996</v>
      </c>
      <c r="I138" s="30">
        <v>2491179.92</v>
      </c>
      <c r="J138" s="30">
        <v>841863935.37</v>
      </c>
      <c r="K138" s="30">
        <v>844018788.07000005</v>
      </c>
      <c r="L138" s="31">
        <v>269231324.81999999</v>
      </c>
      <c r="M138" s="39"/>
      <c r="N138" s="39"/>
    </row>
    <row r="139" spans="1:14" s="32" customFormat="1" ht="20.25">
      <c r="A139" s="28"/>
      <c r="B139" s="28"/>
      <c r="C139" s="58"/>
      <c r="D139" s="59" t="s">
        <v>163</v>
      </c>
      <c r="E139" s="94">
        <f>E138+E80</f>
        <v>785763302.55999994</v>
      </c>
      <c r="F139" s="94">
        <f>F138+F80</f>
        <v>763115196.72000003</v>
      </c>
      <c r="M139" s="39"/>
    </row>
    <row r="140" spans="1:14" s="32" customFormat="1" ht="9.75" customHeight="1">
      <c r="C140" s="60"/>
      <c r="D140" s="60"/>
      <c r="E140" s="61"/>
      <c r="F140" s="60"/>
    </row>
    <row r="141" spans="1:14" s="62" customFormat="1" ht="22.5" customHeight="1">
      <c r="C141" s="133" t="s">
        <v>201</v>
      </c>
      <c r="D141" s="133"/>
      <c r="E141" s="134" t="s">
        <v>164</v>
      </c>
      <c r="F141" s="134"/>
    </row>
  </sheetData>
  <sheetProtection selectLockedCells="1" selectUnlockedCells="1"/>
  <mergeCells count="7">
    <mergeCell ref="C5:F5"/>
    <mergeCell ref="E6:F6"/>
    <mergeCell ref="C141:D141"/>
    <mergeCell ref="E141:F141"/>
    <mergeCell ref="C67:F67"/>
    <mergeCell ref="C34:F34"/>
    <mergeCell ref="C101:F101"/>
  </mergeCells>
  <phoneticPr fontId="0" type="noConversion"/>
  <pageMargins left="1.1811023622047245" right="0.39370078740157483" top="0.39370078740157483" bottom="0.19685039370078741" header="0.41" footer="0.23"/>
  <pageSetup paperSize="9" scale="65" firstPageNumber="0" orientation="portrait" horizontalDpi="300" verticalDpi="300" r:id="rId1"/>
  <headerFooter alignWithMargins="0">
    <oddHeader xml:space="preserve">&amp;R
</oddHeader>
  </headerFooter>
  <rowBreaks count="3" manualBreakCount="3">
    <brk id="33" max="11" man="1"/>
    <brk id="66" max="16383" man="1"/>
    <brk id="10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Видатки</vt:lpstr>
      <vt:lpstr>Data</vt:lpstr>
      <vt:lpstr>Видатки!Область_печати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Лера Админовна</dc:creator>
  <cp:lastModifiedBy>admin</cp:lastModifiedBy>
  <cp:lastPrinted>2021-02-08T09:11:19Z</cp:lastPrinted>
  <dcterms:created xsi:type="dcterms:W3CDTF">2021-02-09T08:35:20Z</dcterms:created>
  <dcterms:modified xsi:type="dcterms:W3CDTF">2021-02-09T08:35:20Z</dcterms:modified>
</cp:coreProperties>
</file>