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дод.1!$A$1:$F$176</definedName>
  </definedNames>
  <calcPr calcId="125725" fullCalcOnLoad="1"/>
</workbook>
</file>

<file path=xl/calcChain.xml><?xml version="1.0" encoding="utf-8"?>
<calcChain xmlns="http://schemas.openxmlformats.org/spreadsheetml/2006/main">
  <c r="D21" i="13"/>
  <c r="D16"/>
  <c r="D15" s="1"/>
  <c r="C164"/>
  <c r="D153"/>
  <c r="C163"/>
  <c r="C162"/>
  <c r="C161"/>
  <c r="C160"/>
  <c r="C152"/>
  <c r="F153"/>
  <c r="F123" s="1"/>
  <c r="F104" s="1"/>
  <c r="F103" s="1"/>
  <c r="E153"/>
  <c r="E123" s="1"/>
  <c r="C153"/>
  <c r="C159"/>
  <c r="C156"/>
  <c r="C157"/>
  <c r="C139"/>
  <c r="D140"/>
  <c r="C140"/>
  <c r="C141"/>
  <c r="C142"/>
  <c r="C143"/>
  <c r="D144"/>
  <c r="C144" s="1"/>
  <c r="C145"/>
  <c r="C146"/>
  <c r="C147"/>
  <c r="D148"/>
  <c r="C148"/>
  <c r="C149"/>
  <c r="C150"/>
  <c r="C151"/>
  <c r="C138"/>
  <c r="D136"/>
  <c r="D118"/>
  <c r="D117" s="1"/>
  <c r="C117" s="1"/>
  <c r="D28"/>
  <c r="E92"/>
  <c r="D114"/>
  <c r="D113" s="1"/>
  <c r="D105"/>
  <c r="C105" s="1"/>
  <c r="D76"/>
  <c r="D59"/>
  <c r="D165"/>
  <c r="C165"/>
  <c r="D74"/>
  <c r="C33"/>
  <c r="C34"/>
  <c r="C35"/>
  <c r="C36"/>
  <c r="C37"/>
  <c r="C38"/>
  <c r="C39"/>
  <c r="C40"/>
  <c r="C41"/>
  <c r="C42"/>
  <c r="C44"/>
  <c r="C46"/>
  <c r="C47"/>
  <c r="C49"/>
  <c r="C50"/>
  <c r="C51"/>
  <c r="C17"/>
  <c r="C18"/>
  <c r="F86"/>
  <c r="D95"/>
  <c r="C95"/>
  <c r="C169"/>
  <c r="C167"/>
  <c r="E100"/>
  <c r="C100"/>
  <c r="C115"/>
  <c r="D130"/>
  <c r="C130" s="1"/>
  <c r="C133"/>
  <c r="C136"/>
  <c r="C168"/>
  <c r="D93"/>
  <c r="C93"/>
  <c r="C71"/>
  <c r="C21"/>
  <c r="C158"/>
  <c r="C135"/>
  <c r="C132"/>
  <c r="C116"/>
  <c r="C112"/>
  <c r="E88"/>
  <c r="E87" s="1"/>
  <c r="C19"/>
  <c r="C24"/>
  <c r="C27"/>
  <c r="C29"/>
  <c r="C99"/>
  <c r="C98" s="1"/>
  <c r="C97" s="1"/>
  <c r="C91" s="1"/>
  <c r="C96"/>
  <c r="C92"/>
  <c r="C129"/>
  <c r="D48"/>
  <c r="C48" s="1"/>
  <c r="D45"/>
  <c r="C45" s="1"/>
  <c r="C78"/>
  <c r="C73"/>
  <c r="D62"/>
  <c r="C62"/>
  <c r="C60"/>
  <c r="C59"/>
  <c r="C58" s="1"/>
  <c r="C61"/>
  <c r="D23"/>
  <c r="D22"/>
  <c r="C22" s="1"/>
  <c r="C127"/>
  <c r="C69"/>
  <c r="C122"/>
  <c r="C30"/>
  <c r="G41"/>
  <c r="C125"/>
  <c r="F80"/>
  <c r="F57" s="1"/>
  <c r="F96"/>
  <c r="F92" s="1"/>
  <c r="C72"/>
  <c r="C128"/>
  <c r="C66"/>
  <c r="C121"/>
  <c r="C124"/>
  <c r="D26"/>
  <c r="D25" s="1"/>
  <c r="C25" s="1"/>
  <c r="C28"/>
  <c r="D53"/>
  <c r="D52" s="1"/>
  <c r="D82"/>
  <c r="D80" s="1"/>
  <c r="C106"/>
  <c r="C108"/>
  <c r="C109"/>
  <c r="C111"/>
  <c r="C65"/>
  <c r="E82"/>
  <c r="E80" s="1"/>
  <c r="E57" s="1"/>
  <c r="C75"/>
  <c r="C74"/>
  <c r="C79"/>
  <c r="C63"/>
  <c r="C85"/>
  <c r="C84"/>
  <c r="C83"/>
  <c r="C82"/>
  <c r="C80" s="1"/>
  <c r="C81"/>
  <c r="C86"/>
  <c r="C94"/>
  <c r="C90"/>
  <c r="C89"/>
  <c r="C64"/>
  <c r="C54"/>
  <c r="C55"/>
  <c r="C56"/>
  <c r="C126"/>
  <c r="E98"/>
  <c r="E97" s="1"/>
  <c r="E91" s="1"/>
  <c r="F99"/>
  <c r="F98"/>
  <c r="F97" s="1"/>
  <c r="C101"/>
  <c r="C70"/>
  <c r="C68"/>
  <c r="C77"/>
  <c r="C76" s="1"/>
  <c r="D68"/>
  <c r="D67" s="1"/>
  <c r="D57" s="1"/>
  <c r="C114"/>
  <c r="D20"/>
  <c r="C20"/>
  <c r="D43"/>
  <c r="C43"/>
  <c r="D32"/>
  <c r="D31"/>
  <c r="E53"/>
  <c r="E52"/>
  <c r="E13" s="1"/>
  <c r="E102" s="1"/>
  <c r="C88"/>
  <c r="C87" s="1"/>
  <c r="C16"/>
  <c r="C53"/>
  <c r="C52" s="1"/>
  <c r="C118"/>
  <c r="C32"/>
  <c r="D123"/>
  <c r="C26"/>
  <c r="D58"/>
  <c r="D92"/>
  <c r="D91" s="1"/>
  <c r="C23"/>
  <c r="E104" l="1"/>
  <c r="E103" s="1"/>
  <c r="C123"/>
  <c r="D104"/>
  <c r="C113"/>
  <c r="C15"/>
  <c r="C14" s="1"/>
  <c r="D14"/>
  <c r="D13" s="1"/>
  <c r="D102" s="1"/>
  <c r="E170"/>
  <c r="F91"/>
  <c r="C31"/>
  <c r="C67"/>
  <c r="F102"/>
  <c r="F170" s="1"/>
  <c r="C57"/>
  <c r="D103" l="1"/>
  <c r="C103" s="1"/>
  <c r="C104"/>
  <c r="C13"/>
  <c r="C102"/>
  <c r="D170"/>
  <c r="C170" s="1"/>
</calcChain>
</file>

<file path=xl/sharedStrings.xml><?xml version="1.0" encoding="utf-8"?>
<sst xmlns="http://schemas.openxmlformats.org/spreadsheetml/2006/main" count="174" uniqueCount="164">
  <si>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</si>
  <si>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</si>
  <si>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</si>
  <si>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</si>
  <si>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</si>
  <si>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</si>
  <si>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</si>
  <si>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</si>
  <si>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</si>
  <si>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</si>
  <si>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</si>
  <si>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</si>
  <si>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</si>
  <si>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</si>
  <si>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</si>
  <si>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Місцеві податки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</si>
  <si>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</si>
  <si>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</si>
  <si>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</si>
  <si>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</si>
  <si>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</si>
  <si>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</si>
  <si>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</si>
  <si>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</si>
  <si>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</si>
  <si>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</si>
  <si>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</si>
  <si>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</si>
  <si>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</si>
  <si>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</si>
  <si>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</si>
  <si>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</si>
  <si>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</si>
  <si>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</si>
  <si>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</si>
  <si>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</si>
  <si>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</si>
  <si>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</si>
  <si>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</si>
  <si>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</si>
  <si>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</si>
  <si>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</si>
  <si>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</si>
  <si>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</si>
  <si>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</si>
  <si>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</si>
  <si>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</si>
  <si>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</si>
  <si>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</si>
  <si>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</si>
  <si>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</si>
  <si>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</si>
  <si>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</si>
  <si>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</si>
  <si>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</si>
  <si>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</si>
  <si>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</si>
  <si>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</si>
  <si>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</si>
  <si>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</si>
  <si>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</si>
  <si>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</si>
  <si>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</si>
  <si>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</si>
  <si>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</si>
  <si>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</si>
  <si>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</si>
  <si>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</si>
  <si>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</si>
  <si>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</si>
  <si>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</si>
  <si>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</si>
  <si>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Інші додаткові дотації</t>
  </si>
  <si>
    <t>в тому числі:</t>
  </si>
  <si>
    <t>Пальне</t>
  </si>
  <si>
    <t xml:space="preserve">інші додаткові дотації з обласного бюджету </t>
  </si>
  <si>
    <t xml:space="preserve">інші додаткові дотації з Межівської районної ради </t>
  </si>
  <si>
    <t xml:space="preserve">інші додаткові дотації з  бюджету Вербківської сільської ради </t>
  </si>
  <si>
    <t xml:space="preserve"> 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</si>
  <si>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 xml:space="preserve">інші додаткові дотації з  бюджету Варварівської сільської ради 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</si>
  <si>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</si>
  <si>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</si>
  <si>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</si>
  <si>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Субвенція з місцевого бюджету на надання пільг  та житлових субсидій населенню на придбання твердого та рідкого пічного побутового палива і скрапленого газу за рахунок відповідної  субвенції з державного бюджету</t>
  </si>
  <si>
    <t>Субвенція з  місцевого бюджету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 за рахунок відповідної  субвенції з державного бюджету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</si>
  <si>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</si>
  <si>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</si>
  <si>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</si>
  <si>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</si>
  <si>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</si>
  <si>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</si>
  <si>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</si>
  <si>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</si>
  <si>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</si>
  <si>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</si>
  <si>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</si>
  <si>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</si>
  <si>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Надходження коштів від відшкодування втрат сільськогосподарського і лісогосподарського виробництва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</si>
  <si>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</si>
  <si>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</si>
  <si>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Найменування згідно
 з Класифікацією доходів бюджету</t>
  </si>
  <si>
    <t>Усього</t>
  </si>
  <si>
    <t>усього</t>
  </si>
  <si>
    <t>у т.ч. бюджет розвитку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</si>
  <si>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</si>
  <si>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</si>
  <si>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</si>
  <si>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</si>
  <si>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</si>
  <si>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 місцевого 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вихователя,підтримку малих групових будинків  за рахунок відповідної  субвенції з державного бюджету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</si>
  <si>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повітня двоокису вуглецю)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</si>
  <si>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</si>
  <si>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Субвенція з місцевого бюджету на виплату грошової компенсації за належні для отримання жилі приміщення для сімей осіб, визначених абзацами 5 - 8пункту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</si>
  <si>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Рентна плата та плата за використання інших природних ресурсів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</si>
  <si>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</si>
  <si>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</si>
  <si>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</si>
  <si>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</si>
  <si>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</si>
  <si>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</si>
  <si>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(код бюджету)</t>
  </si>
  <si>
    <t>цільові видатки на лікування хворих на цукровий та нецукровий діабет</t>
  </si>
  <si>
    <t>на інклюзивно - ресурсні центри</t>
  </si>
  <si>
    <t>субвенція з обласного бюджету на виконання доручень виборців депутатами обласної ради у 2020 році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</si>
  <si>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</si>
  <si>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обласного бюджету на пільгове медичне обслуговування громадян, які постраждали внаслідок Чорнобильської катастрофи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</si>
  <si>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</si>
  <si>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</si>
  <si>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</si>
  <si>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закупівля обладнання, інвентарю для фізкультурно-спортивних приміщень, засобів навчання, у тому числі навчально-методичної та навчальної літератури, зошитів з друкованою основою для закладів загальної середньої освіти, що беруть участь у експерименті з реалізації Державного стандарту початкової освіти (видатки розвитку)</t>
  </si>
  <si>
    <t>закупівля засобів навчання та обладнання для навчальних кабінетів початкової школи (видатки розвитку)</t>
  </si>
  <si>
    <t xml:space="preserve"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
</t>
  </si>
  <si>
    <t xml:space="preserve">з них </t>
  </si>
  <si>
    <t xml:space="preserve">на підтримку окремих закладів охорони здоров'я, які надають вторинну (спеціалізовану) медичну допомогу за програмою державних гарантій медичного обслуговування населення </t>
  </si>
  <si>
    <t>субвенція з бюджету   Миколаївської сільської об'єднаної територіальної громади (Петропавлівський район)  на надання медичної допомоги та лабораторних досліджень у КНП "Павлоградський пологовий будинок" ПМР, КНП "Павлоградська міська лікарня №1"ПМР,  КНП "Павлоградська міська лікарня інтенсивного лікування" ПМР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</si>
  <si>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</si>
  <si>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</si>
  <si>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 них:</t>
  </si>
  <si>
    <t>на підготовку і проведення місцевих виборів</t>
  </si>
  <si>
    <t>на виготовлення органами ведення Державного реєстру виборців списків виборців та іменних запрошень для підготовки і проведення місцевих виборів</t>
  </si>
  <si>
    <t xml:space="preserve">Субвенція з місцевого бюджету на 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
</t>
  </si>
  <si>
    <t xml:space="preserve">№ </t>
  </si>
  <si>
    <t>04584000000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</si>
  <si>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</si>
  <si>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</si>
  <si>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видатки споживання</t>
  </si>
  <si>
    <t>видатки розвитку</t>
  </si>
  <si>
    <t xml:space="preserve"> дотація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</si>
  <si>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 xml:space="preserve"> на лікування хворих на цукровий діабет інсуліном та нецукровий діабет десмопресином</t>
  </si>
  <si>
    <t>субвенція з обласного бюджету на виконання доручень виборців депутатами обласної ради у 2021 році</t>
  </si>
  <si>
    <t xml:space="preserve">субвенція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</si>
  <si>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</si>
  <si>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субвенція з бюджету Новопавлівської сільської теріторіальної громади на  придбання обладнання для КНП "Павлоградська лікарня інтенсивного лікування" ПМР та КНП "Павлоградський пологовий будинок" ПМР</t>
  </si>
  <si>
    <t xml:space="preserve">субвенція з бюджету Юр'ївської селещної територіальної громади на відшкодування витрат за надання послуг з перевезення учнів  з особливими освітніми потребами </t>
  </si>
  <si>
    <t>субвенція з бюджету Української сільської територіальної громади  на оновлення матеріально-технічної бази КНП "Павлоградська лікарня інтенсивного лікутання" ПМР та КНП "Павлоградський пологовий будинок" ПМР</t>
  </si>
  <si>
    <t>субвенція з бюджету Троїцької  сільської територіальної громади  на оновлення матеріально-технічної бази КНП "Павлоградська лікарня інтенсивного лікутання" ПМР та КНП "Павлоградський пологовий будинок" ПМР та паталогоанатомічні дослідження</t>
  </si>
  <si>
    <t>субвенція з бюджету Вербківської  сільської територіальної громади  на придбання медичного обладнання  КНП "Павлоградський пологовий будинок" ПМР</t>
  </si>
  <si>
    <t>Надходження від орендної плати за користування майновим комплексом та іншим майном, що перебуває в комунальній власності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</si>
  <si>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</si>
  <si>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до рішення виконавчого комітету</t>
  </si>
  <si>
    <t>від                                             року</t>
  </si>
  <si>
    <t>Н.А.Бондарчук</t>
  </si>
  <si>
    <t>В.о. начальника фінансового управілння</t>
  </si>
  <si>
    <t xml:space="preserve">Зміни 
до додатку 1 "Доходи міського бюджету на 2021 рік" до рішення міської ради від 15.12.2020 року № 54-3/VІІІ «Про  міський  бюджет Павлоградської міської територіальної громади на  2021 рік» (зі змінами)  </t>
  </si>
</sst>
</file>

<file path=xl/styles.xml><?xml version="1.0" encoding="utf-8"?>
<styleSheet xmlns="http://schemas.openxmlformats.org/spreadsheetml/2006/main">
  <numFmts count="1">
    <numFmt numFmtId="200" formatCode="#,##0.0"/>
  </numFmts>
  <fonts count="40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94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Border="1" applyAlignment="1" applyProtection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8" fillId="0" borderId="0" xfId="0" applyNumberFormat="1" applyFont="1" applyFill="1" applyBorder="1" applyAlignment="1" applyProtection="1"/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3" fontId="29" fillId="0" borderId="7" xfId="0" applyNumberFormat="1" applyFont="1" applyFill="1" applyBorder="1" applyAlignment="1" applyProtection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3" fontId="30" fillId="0" borderId="7" xfId="0" applyNumberFormat="1" applyFont="1" applyFill="1" applyBorder="1" applyAlignment="1">
      <alignment horizontal="center" vertical="top" wrapText="1"/>
    </xf>
    <xf numFmtId="0" fontId="29" fillId="0" borderId="0" xfId="0" applyFont="1" applyFill="1" applyAlignment="1">
      <alignment wrapText="1"/>
    </xf>
    <xf numFmtId="3" fontId="30" fillId="24" borderId="7" xfId="0" applyNumberFormat="1" applyFont="1" applyFill="1" applyBorder="1" applyAlignment="1">
      <alignment horizontal="center" vertical="top" wrapText="1"/>
    </xf>
    <xf numFmtId="200" fontId="31" fillId="0" borderId="0" xfId="0" applyNumberFormat="1" applyFont="1" applyFill="1" applyAlignment="1" applyProtection="1">
      <alignment wrapText="1"/>
    </xf>
    <xf numFmtId="0" fontId="32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3" fontId="29" fillId="0" borderId="7" xfId="0" applyNumberFormat="1" applyFont="1" applyFill="1" applyBorder="1" applyAlignment="1">
      <alignment horizontal="center" vertical="top"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4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3" fontId="29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>
      <alignment horizontal="center" vertical="center" wrapText="1"/>
    </xf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NumberFormat="1" applyFont="1" applyFill="1" applyBorder="1" applyAlignment="1" applyProtection="1"/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3" fontId="24" fillId="0" borderId="0" xfId="0" applyNumberFormat="1" applyFont="1" applyFill="1" applyAlignment="1" applyProtection="1"/>
    <xf numFmtId="4" fontId="29" fillId="24" borderId="7" xfId="0" applyNumberFormat="1" applyFont="1" applyFill="1" applyBorder="1" applyAlignment="1" applyProtection="1">
      <alignment horizontal="center" vertical="top"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36" fillId="0" borderId="0" xfId="0" applyNumberFormat="1" applyFont="1" applyFill="1" applyBorder="1" applyAlignment="1" applyProtection="1">
      <alignment vertical="center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24" borderId="7" xfId="0" applyFont="1" applyFill="1" applyBorder="1" applyAlignment="1">
      <alignment horizontal="left" wrapText="1" shrinkToFit="1"/>
    </xf>
    <xf numFmtId="0" fontId="29" fillId="24" borderId="7" xfId="0" applyFont="1" applyFill="1" applyBorder="1" applyAlignment="1">
      <alignment horizontal="left" vertical="center" wrapText="1" shrinkToFi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3" fontId="30" fillId="0" borderId="7" xfId="0" applyNumberFormat="1" applyFont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Alignment="1" applyProtection="1">
      <alignment horizontal="justify" vertical="center"/>
    </xf>
    <xf numFmtId="0" fontId="17" fillId="24" borderId="7" xfId="0" applyFont="1" applyFill="1" applyBorder="1" applyAlignment="1">
      <alignment horizontal="left" vertical="center" wrapText="1" shrinkToFit="1"/>
    </xf>
    <xf numFmtId="3" fontId="17" fillId="0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25" borderId="7" xfId="0" applyFont="1" applyFill="1" applyBorder="1" applyAlignment="1">
      <alignment vertical="top" wrapText="1"/>
    </xf>
    <xf numFmtId="3" fontId="29" fillId="25" borderId="7" xfId="0" applyNumberFormat="1" applyFont="1" applyFill="1" applyBorder="1" applyAlignment="1" applyProtection="1">
      <alignment horizontal="center" vertical="top" wrapText="1"/>
    </xf>
    <xf numFmtId="3" fontId="29" fillId="25" borderId="7" xfId="0" applyNumberFormat="1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vertical="top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justify" vertical="center"/>
    </xf>
    <xf numFmtId="0" fontId="17" fillId="0" borderId="7" xfId="0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right" vertical="center" wrapText="1"/>
    </xf>
    <xf numFmtId="0" fontId="38" fillId="0" borderId="0" xfId="0" applyFont="1" applyFill="1" applyAlignment="1">
      <alignment horizontal="left" vertical="center"/>
    </xf>
    <xf numFmtId="0" fontId="39" fillId="0" borderId="0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49" fontId="37" fillId="0" borderId="0" xfId="0" applyNumberFormat="1" applyFont="1" applyFill="1" applyBorder="1" applyAlignment="1" applyProtection="1">
      <alignment horizontal="left"/>
    </xf>
    <xf numFmtId="49" fontId="37" fillId="0" borderId="0" xfId="0" applyNumberFormat="1" applyFont="1" applyFill="1" applyAlignment="1">
      <alignment horizontal="left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157</xdr:row>
      <xdr:rowOff>161925</xdr:rowOff>
    </xdr:from>
    <xdr:to>
      <xdr:col>1</xdr:col>
      <xdr:colOff>1409700</xdr:colOff>
      <xdr:row>157</xdr:row>
      <xdr:rowOff>371475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123825" y="5934075"/>
          <a:ext cx="201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87"/>
  <sheetViews>
    <sheetView showGridLines="0" showZeros="0" tabSelected="1" view="pageBreakPreview" zoomScaleNormal="100" zoomScaleSheetLayoutView="83" workbookViewId="0">
      <selection activeCell="K12" sqref="K12"/>
    </sheetView>
  </sheetViews>
  <sheetFormatPr defaultColWidth="9.1640625" defaultRowHeight="12.75"/>
  <cols>
    <col min="1" max="1" width="12.83203125" style="1" customWidth="1"/>
    <col min="2" max="2" width="75.83203125" style="47" customWidth="1"/>
    <col min="3" max="3" width="19.1640625" style="1" customWidth="1"/>
    <col min="4" max="4" width="18.6640625" style="1" customWidth="1"/>
    <col min="5" max="5" width="15.83203125" style="1" customWidth="1"/>
    <col min="6" max="6" width="14.83203125" style="1" customWidth="1"/>
    <col min="7" max="7" width="13.83203125" style="1" bestFit="1" customWidth="1"/>
    <col min="8" max="8" width="17.1640625" style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42"/>
      <c r="C1" s="11"/>
      <c r="D1" s="49" t="s">
        <v>54</v>
      </c>
      <c r="E1" s="49"/>
      <c r="F1" s="49"/>
      <c r="G1" s="9"/>
    </row>
    <row r="2" spans="1:253" ht="15.75" customHeight="1">
      <c r="A2" s="3"/>
      <c r="B2" s="42"/>
      <c r="C2" s="11"/>
      <c r="D2" s="49" t="s">
        <v>159</v>
      </c>
      <c r="E2" s="49"/>
      <c r="F2" s="49"/>
      <c r="G2" s="9"/>
    </row>
    <row r="3" spans="1:253" ht="21" customHeight="1">
      <c r="A3" s="3"/>
      <c r="B3" s="42"/>
      <c r="C3" s="11"/>
      <c r="D3" s="49" t="s">
        <v>160</v>
      </c>
      <c r="E3" s="49"/>
      <c r="F3" s="49"/>
      <c r="G3" s="9"/>
    </row>
    <row r="4" spans="1:253" ht="22.5" customHeight="1">
      <c r="A4" s="3"/>
      <c r="B4" s="42"/>
      <c r="C4" s="11"/>
      <c r="D4" s="49" t="s">
        <v>141</v>
      </c>
      <c r="E4" s="49"/>
      <c r="F4" s="49"/>
      <c r="G4" s="9"/>
    </row>
    <row r="5" spans="1:253" ht="15.75" customHeight="1">
      <c r="A5" s="3"/>
      <c r="B5" s="42"/>
      <c r="C5" s="8"/>
      <c r="D5" s="8"/>
      <c r="E5" s="8"/>
      <c r="F5" s="8"/>
      <c r="G5" s="9"/>
    </row>
    <row r="6" spans="1:253" ht="122.25" customHeight="1">
      <c r="A6" s="89" t="s">
        <v>163</v>
      </c>
      <c r="B6" s="89"/>
      <c r="C6" s="89"/>
      <c r="D6" s="89"/>
      <c r="E6" s="89"/>
      <c r="F6" s="89"/>
    </row>
    <row r="7" spans="1:253" ht="19.5" customHeight="1">
      <c r="A7" s="83"/>
      <c r="B7" s="83"/>
      <c r="C7" s="83"/>
      <c r="D7" s="83"/>
      <c r="E7" s="83"/>
      <c r="F7" s="83"/>
    </row>
    <row r="8" spans="1:253" ht="18.600000000000001" customHeight="1">
      <c r="A8" s="92" t="s">
        <v>142</v>
      </c>
      <c r="B8" s="93"/>
      <c r="C8" s="52"/>
      <c r="D8" s="52"/>
      <c r="E8" s="52"/>
      <c r="F8" s="52"/>
    </row>
    <row r="9" spans="1:253" ht="10.9" customHeight="1">
      <c r="A9" s="58" t="s">
        <v>120</v>
      </c>
      <c r="B9" s="53"/>
      <c r="C9" s="52"/>
      <c r="D9" s="52"/>
      <c r="E9" s="52"/>
      <c r="F9" s="52"/>
    </row>
    <row r="10" spans="1:253" ht="15.6" customHeight="1">
      <c r="A10" s="3"/>
      <c r="B10" s="43"/>
      <c r="C10" s="4"/>
      <c r="D10" s="4"/>
      <c r="E10" s="4"/>
      <c r="F10" s="59" t="s">
        <v>106</v>
      </c>
    </row>
    <row r="11" spans="1:253" ht="25.5" customHeight="1">
      <c r="A11" s="90" t="s">
        <v>0</v>
      </c>
      <c r="B11" s="91" t="s">
        <v>100</v>
      </c>
      <c r="C11" s="90" t="s">
        <v>101</v>
      </c>
      <c r="D11" s="90" t="s">
        <v>11</v>
      </c>
      <c r="E11" s="90" t="s">
        <v>12</v>
      </c>
      <c r="F11" s="90"/>
    </row>
    <row r="12" spans="1:253" ht="43.15" customHeight="1">
      <c r="A12" s="90"/>
      <c r="B12" s="91"/>
      <c r="C12" s="90"/>
      <c r="D12" s="90"/>
      <c r="E12" s="60" t="s">
        <v>102</v>
      </c>
      <c r="F12" s="64" t="s">
        <v>103</v>
      </c>
    </row>
    <row r="13" spans="1:253" s="14" customFormat="1" ht="16.149999999999999" hidden="1" customHeight="1">
      <c r="A13" s="65">
        <v>10000000</v>
      </c>
      <c r="B13" s="45" t="s">
        <v>2</v>
      </c>
      <c r="C13" s="18">
        <f>C14+C25+C31+C52</f>
        <v>586327994</v>
      </c>
      <c r="D13" s="18">
        <f>D14+D22+D25+D31+D52</f>
        <v>585787994</v>
      </c>
      <c r="E13" s="18">
        <f>E14+E25+E31+E52</f>
        <v>550000</v>
      </c>
      <c r="F13" s="18"/>
      <c r="G13" s="13"/>
      <c r="H13" s="13"/>
      <c r="I13" s="13"/>
      <c r="J13" s="13"/>
      <c r="K13" s="13"/>
      <c r="L13" s="13"/>
      <c r="IK13" s="13"/>
      <c r="IL13" s="13"/>
      <c r="IM13" s="13"/>
      <c r="IN13" s="13"/>
      <c r="IO13" s="13"/>
      <c r="IP13" s="13"/>
      <c r="IQ13" s="13"/>
      <c r="IR13" s="13"/>
      <c r="IS13" s="13"/>
    </row>
    <row r="14" spans="1:253" s="16" customFormat="1" ht="31.5" hidden="1">
      <c r="A14" s="65">
        <v>11000000</v>
      </c>
      <c r="B14" s="45" t="s">
        <v>3</v>
      </c>
      <c r="C14" s="18">
        <f>C15+C20</f>
        <v>382136899</v>
      </c>
      <c r="D14" s="18">
        <f>D15+D20</f>
        <v>382136899</v>
      </c>
      <c r="E14" s="18"/>
      <c r="F14" s="18"/>
      <c r="G14" s="15"/>
      <c r="H14" s="15"/>
      <c r="I14" s="15"/>
      <c r="J14" s="15"/>
      <c r="K14" s="15"/>
      <c r="L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spans="1:253" s="17" customFormat="1" ht="15" hidden="1" customHeight="1">
      <c r="A15" s="65">
        <v>11010000</v>
      </c>
      <c r="B15" s="44" t="s">
        <v>16</v>
      </c>
      <c r="C15" s="18">
        <f>D15+E15</f>
        <v>376774699</v>
      </c>
      <c r="D15" s="18">
        <f>SUM(D16:D19)</f>
        <v>376774699</v>
      </c>
      <c r="E15" s="18"/>
      <c r="F15" s="18"/>
    </row>
    <row r="16" spans="1:253" s="20" customFormat="1" ht="34.15" hidden="1" customHeight="1">
      <c r="A16" s="65">
        <v>11010100</v>
      </c>
      <c r="B16" s="44" t="s">
        <v>17</v>
      </c>
      <c r="C16" s="18">
        <f>D16</f>
        <v>337374699</v>
      </c>
      <c r="D16" s="19">
        <f>342236899-4862200</f>
        <v>337374699</v>
      </c>
      <c r="E16" s="18"/>
      <c r="F16" s="18"/>
    </row>
    <row r="17" spans="1:253" s="20" customFormat="1" ht="50.45" hidden="1" customHeight="1">
      <c r="A17" s="65">
        <v>11010200</v>
      </c>
      <c r="B17" s="44" t="s">
        <v>18</v>
      </c>
      <c r="C17" s="18">
        <f>D17</f>
        <v>30700000</v>
      </c>
      <c r="D17" s="18">
        <v>30700000</v>
      </c>
      <c r="E17" s="18"/>
      <c r="F17" s="18"/>
    </row>
    <row r="18" spans="1:253" s="20" customFormat="1" ht="36" hidden="1" customHeight="1">
      <c r="A18" s="65">
        <v>11010400</v>
      </c>
      <c r="B18" s="44" t="s">
        <v>19</v>
      </c>
      <c r="C18" s="18">
        <f>D18</f>
        <v>5400000</v>
      </c>
      <c r="D18" s="18">
        <v>5400000</v>
      </c>
      <c r="E18" s="18"/>
      <c r="F18" s="18"/>
    </row>
    <row r="19" spans="1:253" s="20" customFormat="1" ht="30.6" hidden="1" customHeight="1">
      <c r="A19" s="65">
        <v>11010500</v>
      </c>
      <c r="B19" s="44" t="s">
        <v>20</v>
      </c>
      <c r="C19" s="18">
        <f>D19</f>
        <v>3300000</v>
      </c>
      <c r="D19" s="18">
        <v>3300000</v>
      </c>
      <c r="E19" s="18"/>
      <c r="F19" s="18"/>
    </row>
    <row r="20" spans="1:253" s="15" customFormat="1" ht="15.6" hidden="1" customHeight="1">
      <c r="A20" s="65">
        <v>11020000</v>
      </c>
      <c r="B20" s="45" t="s">
        <v>4</v>
      </c>
      <c r="C20" s="18">
        <f>D20+E20</f>
        <v>5362200</v>
      </c>
      <c r="D20" s="18">
        <f>SUM(D21:D21)</f>
        <v>5362200</v>
      </c>
      <c r="E20" s="18"/>
      <c r="F20" s="18"/>
    </row>
    <row r="21" spans="1:253" s="21" customFormat="1" ht="31.15" hidden="1" customHeight="1">
      <c r="A21" s="65">
        <v>11020200</v>
      </c>
      <c r="B21" s="44" t="s">
        <v>21</v>
      </c>
      <c r="C21" s="18">
        <f>D21</f>
        <v>5362200</v>
      </c>
      <c r="D21" s="18">
        <f>500000+4862200</f>
        <v>5362200</v>
      </c>
      <c r="E21" s="18"/>
      <c r="F21" s="18"/>
    </row>
    <row r="22" spans="1:253" s="15" customFormat="1" ht="26.45" hidden="1" customHeight="1">
      <c r="A22" s="65">
        <v>13000000</v>
      </c>
      <c r="B22" s="61" t="s">
        <v>113</v>
      </c>
      <c r="C22" s="18">
        <f>D22</f>
        <v>10000</v>
      </c>
      <c r="D22" s="18">
        <f>D23</f>
        <v>10000</v>
      </c>
      <c r="E22" s="18"/>
      <c r="F22" s="18"/>
    </row>
    <row r="23" spans="1:253" s="15" customFormat="1" ht="21.6" hidden="1" customHeight="1">
      <c r="A23" s="65">
        <v>13030000</v>
      </c>
      <c r="B23" s="61" t="s">
        <v>114</v>
      </c>
      <c r="C23" s="18">
        <f>D23</f>
        <v>10000</v>
      </c>
      <c r="D23" s="18">
        <f>D24</f>
        <v>10000</v>
      </c>
      <c r="E23" s="18"/>
      <c r="F23" s="18"/>
    </row>
    <row r="24" spans="1:253" s="21" customFormat="1" ht="31.15" hidden="1" customHeight="1">
      <c r="A24" s="65">
        <v>13030100</v>
      </c>
      <c r="B24" s="61" t="s">
        <v>115</v>
      </c>
      <c r="C24" s="18">
        <f>D24</f>
        <v>10000</v>
      </c>
      <c r="D24" s="18">
        <v>10000</v>
      </c>
      <c r="E24" s="18"/>
      <c r="F24" s="18"/>
    </row>
    <row r="25" spans="1:253" s="16" customFormat="1" ht="15.75" hidden="1">
      <c r="A25" s="65">
        <v>14000000</v>
      </c>
      <c r="B25" s="45" t="s">
        <v>10</v>
      </c>
      <c r="C25" s="18">
        <f>D25+E25</f>
        <v>42566095</v>
      </c>
      <c r="D25" s="22">
        <f>D26+D28+D30</f>
        <v>42566095</v>
      </c>
      <c r="E25" s="22"/>
      <c r="F25" s="22"/>
      <c r="G25" s="15"/>
      <c r="H25" s="15"/>
      <c r="I25" s="15"/>
      <c r="J25" s="15"/>
      <c r="K25" s="15"/>
      <c r="L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spans="1:253" s="16" customFormat="1" ht="18.600000000000001" hidden="1" customHeight="1">
      <c r="A26" s="65">
        <v>14020000</v>
      </c>
      <c r="B26" s="45" t="s">
        <v>91</v>
      </c>
      <c r="C26" s="18">
        <f>D26</f>
        <v>3584195</v>
      </c>
      <c r="D26" s="22">
        <f>D27</f>
        <v>3584195</v>
      </c>
      <c r="E26" s="22"/>
      <c r="F26" s="22"/>
      <c r="G26" s="15"/>
      <c r="H26" s="15"/>
      <c r="I26" s="15"/>
      <c r="J26" s="15"/>
      <c r="K26" s="15"/>
      <c r="L26" s="15"/>
      <c r="IK26" s="15"/>
      <c r="IL26" s="15"/>
      <c r="IM26" s="15"/>
      <c r="IN26" s="15"/>
      <c r="IO26" s="15"/>
      <c r="IP26" s="15"/>
      <c r="IQ26" s="15"/>
      <c r="IR26" s="15"/>
      <c r="IS26" s="15"/>
    </row>
    <row r="27" spans="1:253" s="23" customFormat="1" ht="17.45" hidden="1" customHeight="1">
      <c r="A27" s="65">
        <v>14021900</v>
      </c>
      <c r="B27" s="45" t="s">
        <v>74</v>
      </c>
      <c r="C27" s="18">
        <f>D27</f>
        <v>3584195</v>
      </c>
      <c r="D27" s="22">
        <v>3584195</v>
      </c>
      <c r="E27" s="22"/>
      <c r="F27" s="22"/>
      <c r="G27" s="21"/>
      <c r="H27" s="21"/>
      <c r="I27" s="21"/>
      <c r="J27" s="21"/>
      <c r="K27" s="21"/>
      <c r="L27" s="21"/>
      <c r="IK27" s="21"/>
      <c r="IL27" s="21"/>
      <c r="IM27" s="21"/>
      <c r="IN27" s="21"/>
      <c r="IO27" s="21"/>
      <c r="IP27" s="21"/>
      <c r="IQ27" s="21"/>
      <c r="IR27" s="21"/>
      <c r="IS27" s="21"/>
    </row>
    <row r="28" spans="1:253" s="16" customFormat="1" ht="30" hidden="1" customHeight="1">
      <c r="A28" s="65">
        <v>14030000</v>
      </c>
      <c r="B28" s="45" t="s">
        <v>144</v>
      </c>
      <c r="C28" s="18">
        <f>D28+E28</f>
        <v>12481900</v>
      </c>
      <c r="D28" s="22">
        <f>D29</f>
        <v>12481900</v>
      </c>
      <c r="E28" s="22"/>
      <c r="F28" s="22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23" customFormat="1" ht="15.75" hidden="1">
      <c r="A29" s="65">
        <v>14031900</v>
      </c>
      <c r="B29" s="45" t="s">
        <v>74</v>
      </c>
      <c r="C29" s="18">
        <f>D29</f>
        <v>12481900</v>
      </c>
      <c r="D29" s="22">
        <v>12481900</v>
      </c>
      <c r="E29" s="22"/>
      <c r="F29" s="22"/>
      <c r="G29" s="21"/>
      <c r="H29" s="21"/>
      <c r="I29" s="21"/>
      <c r="J29" s="21"/>
      <c r="K29" s="21"/>
      <c r="L29" s="21"/>
      <c r="IK29" s="21"/>
      <c r="IL29" s="21"/>
      <c r="IM29" s="21"/>
      <c r="IN29" s="21"/>
      <c r="IO29" s="21"/>
      <c r="IP29" s="21"/>
      <c r="IQ29" s="21"/>
      <c r="IR29" s="21"/>
      <c r="IS29" s="21"/>
    </row>
    <row r="30" spans="1:253" s="16" customFormat="1" ht="32.25" hidden="1" customHeight="1">
      <c r="A30" s="66">
        <v>14040000</v>
      </c>
      <c r="B30" s="44" t="s">
        <v>22</v>
      </c>
      <c r="C30" s="18">
        <f>D30</f>
        <v>26500000</v>
      </c>
      <c r="D30" s="22">
        <v>26500000</v>
      </c>
      <c r="E30" s="22"/>
      <c r="F30" s="22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6" customFormat="1" ht="17.25" hidden="1" customHeight="1">
      <c r="A31" s="65">
        <v>18000000</v>
      </c>
      <c r="B31" s="45" t="s">
        <v>15</v>
      </c>
      <c r="C31" s="18">
        <f>C32+C43+C45+C48</f>
        <v>161075000</v>
      </c>
      <c r="D31" s="18">
        <f>D32+D43+D45+D48</f>
        <v>161075000</v>
      </c>
      <c r="E31" s="18"/>
      <c r="F31" s="18"/>
      <c r="G31" s="15"/>
      <c r="H31" s="15"/>
      <c r="I31" s="15"/>
      <c r="J31" s="15"/>
      <c r="K31" s="15"/>
      <c r="L31" s="15"/>
      <c r="IK31" s="15"/>
      <c r="IL31" s="15"/>
      <c r="IM31" s="15"/>
      <c r="IN31" s="15"/>
      <c r="IO31" s="15"/>
      <c r="IP31" s="15"/>
      <c r="IQ31" s="15"/>
      <c r="IR31" s="15"/>
      <c r="IS31" s="15"/>
    </row>
    <row r="32" spans="1:253" s="16" customFormat="1" ht="15.75" hidden="1">
      <c r="A32" s="65">
        <v>18010000</v>
      </c>
      <c r="B32" s="45" t="s">
        <v>23</v>
      </c>
      <c r="C32" s="18">
        <f>D32+E32</f>
        <v>86625000</v>
      </c>
      <c r="D32" s="22">
        <f>SUM(D33:D42)</f>
        <v>86625000</v>
      </c>
      <c r="E32" s="22"/>
      <c r="F32" s="67"/>
      <c r="G32" s="15"/>
      <c r="H32" s="15"/>
      <c r="I32" s="15"/>
      <c r="J32" s="15"/>
      <c r="K32" s="15"/>
      <c r="L32" s="15"/>
      <c r="IK32" s="15"/>
      <c r="IL32" s="15"/>
      <c r="IM32" s="15"/>
      <c r="IN32" s="15"/>
      <c r="IO32" s="15"/>
      <c r="IP32" s="15"/>
      <c r="IQ32" s="15"/>
      <c r="IR32" s="15"/>
      <c r="IS32" s="15"/>
    </row>
    <row r="33" spans="1:253" s="16" customFormat="1" ht="33" hidden="1" customHeight="1">
      <c r="A33" s="65">
        <v>18010100</v>
      </c>
      <c r="B33" s="44" t="s">
        <v>24</v>
      </c>
      <c r="C33" s="18">
        <f>D33</f>
        <v>170000</v>
      </c>
      <c r="D33" s="24">
        <v>170000</v>
      </c>
      <c r="E33" s="22"/>
      <c r="F33" s="67"/>
      <c r="G33" s="25"/>
      <c r="H33" s="15"/>
      <c r="I33" s="15"/>
      <c r="J33" s="15"/>
      <c r="K33" s="15"/>
      <c r="L33" s="15"/>
      <c r="IK33" s="15"/>
      <c r="IL33" s="15"/>
      <c r="IM33" s="15"/>
      <c r="IN33" s="15"/>
      <c r="IO33" s="15"/>
      <c r="IP33" s="15"/>
      <c r="IQ33" s="15"/>
      <c r="IR33" s="15"/>
      <c r="IS33" s="15"/>
    </row>
    <row r="34" spans="1:253" s="16" customFormat="1" ht="30.75" hidden="1" customHeight="1">
      <c r="A34" s="65">
        <v>18010200</v>
      </c>
      <c r="B34" s="44" t="s">
        <v>25</v>
      </c>
      <c r="C34" s="18">
        <f t="shared" ref="C34:C42" si="0">D34</f>
        <v>1900000</v>
      </c>
      <c r="D34" s="24">
        <v>1900000</v>
      </c>
      <c r="E34" s="22"/>
      <c r="F34" s="67"/>
      <c r="G34" s="26"/>
      <c r="H34" s="15"/>
      <c r="I34" s="15"/>
      <c r="J34" s="15"/>
      <c r="K34" s="15"/>
      <c r="L34" s="15"/>
      <c r="IK34" s="15"/>
      <c r="IL34" s="15"/>
      <c r="IM34" s="15"/>
      <c r="IN34" s="15"/>
      <c r="IO34" s="15"/>
      <c r="IP34" s="15"/>
      <c r="IQ34" s="15"/>
      <c r="IR34" s="15"/>
      <c r="IS34" s="15"/>
    </row>
    <row r="35" spans="1:253" s="16" customFormat="1" ht="33.75" hidden="1" customHeight="1">
      <c r="A35" s="65">
        <v>18010300</v>
      </c>
      <c r="B35" s="44" t="s">
        <v>69</v>
      </c>
      <c r="C35" s="18">
        <f t="shared" si="0"/>
        <v>3400000</v>
      </c>
      <c r="D35" s="24">
        <v>3400000</v>
      </c>
      <c r="E35" s="22"/>
      <c r="F35" s="67"/>
      <c r="G35" s="26"/>
      <c r="H35" s="15"/>
      <c r="I35" s="15"/>
      <c r="J35" s="15"/>
      <c r="K35" s="15"/>
      <c r="L35" s="15"/>
      <c r="IK35" s="15"/>
      <c r="IL35" s="15"/>
      <c r="IM35" s="15"/>
      <c r="IN35" s="15"/>
      <c r="IO35" s="15"/>
      <c r="IP35" s="15"/>
      <c r="IQ35" s="15"/>
      <c r="IR35" s="15"/>
      <c r="IS35" s="15"/>
    </row>
    <row r="36" spans="1:253" s="23" customFormat="1" ht="32.450000000000003" hidden="1" customHeight="1">
      <c r="A36" s="65">
        <v>18010400</v>
      </c>
      <c r="B36" s="44" t="s">
        <v>26</v>
      </c>
      <c r="C36" s="18">
        <f t="shared" si="0"/>
        <v>9030000</v>
      </c>
      <c r="D36" s="24">
        <v>9030000</v>
      </c>
      <c r="E36" s="22"/>
      <c r="F36" s="67"/>
      <c r="G36" s="27"/>
      <c r="H36" s="21"/>
      <c r="I36" s="21"/>
      <c r="J36" s="21"/>
      <c r="K36" s="21"/>
      <c r="L36" s="21"/>
      <c r="IK36" s="21"/>
      <c r="IL36" s="21"/>
      <c r="IM36" s="21"/>
      <c r="IN36" s="21"/>
      <c r="IO36" s="21"/>
      <c r="IP36" s="21"/>
      <c r="IQ36" s="21"/>
      <c r="IR36" s="21"/>
      <c r="IS36" s="21"/>
    </row>
    <row r="37" spans="1:253" s="23" customFormat="1" ht="15.75" hidden="1">
      <c r="A37" s="65">
        <v>18010500</v>
      </c>
      <c r="B37" s="44" t="s">
        <v>27</v>
      </c>
      <c r="C37" s="18">
        <f t="shared" si="0"/>
        <v>26400000</v>
      </c>
      <c r="D37" s="24">
        <v>26400000</v>
      </c>
      <c r="E37" s="22"/>
      <c r="F37" s="67"/>
      <c r="G37" s="28"/>
      <c r="H37" s="21"/>
      <c r="I37" s="21"/>
      <c r="J37" s="21"/>
      <c r="K37" s="21"/>
      <c r="L37" s="21"/>
      <c r="IK37" s="21"/>
      <c r="IL37" s="21"/>
      <c r="IM37" s="21"/>
      <c r="IN37" s="21"/>
      <c r="IO37" s="21"/>
      <c r="IP37" s="21"/>
      <c r="IQ37" s="21"/>
      <c r="IR37" s="21"/>
      <c r="IS37" s="21"/>
    </row>
    <row r="38" spans="1:253" s="23" customFormat="1" ht="15.75" hidden="1">
      <c r="A38" s="65">
        <v>18010600</v>
      </c>
      <c r="B38" s="44" t="s">
        <v>28</v>
      </c>
      <c r="C38" s="18">
        <f t="shared" si="0"/>
        <v>38200000</v>
      </c>
      <c r="D38" s="22">
        <v>38200000</v>
      </c>
      <c r="E38" s="22"/>
      <c r="F38" s="67"/>
      <c r="G38" s="29"/>
      <c r="H38" s="21"/>
      <c r="I38" s="21"/>
      <c r="J38" s="21"/>
      <c r="K38" s="21"/>
      <c r="L38" s="21"/>
      <c r="IK38" s="21"/>
      <c r="IL38" s="21"/>
      <c r="IM38" s="21"/>
      <c r="IN38" s="21"/>
      <c r="IO38" s="21"/>
      <c r="IP38" s="21"/>
      <c r="IQ38" s="21"/>
      <c r="IR38" s="21"/>
      <c r="IS38" s="21"/>
    </row>
    <row r="39" spans="1:253" s="23" customFormat="1" ht="15.75" hidden="1">
      <c r="A39" s="65">
        <v>18010700</v>
      </c>
      <c r="B39" s="44" t="s">
        <v>29</v>
      </c>
      <c r="C39" s="18">
        <f t="shared" si="0"/>
        <v>700000</v>
      </c>
      <c r="D39" s="30">
        <v>700000</v>
      </c>
      <c r="E39" s="22"/>
      <c r="F39" s="67"/>
      <c r="G39" s="28"/>
      <c r="H39" s="21"/>
      <c r="I39" s="21"/>
      <c r="J39" s="21"/>
      <c r="K39" s="21"/>
      <c r="L39" s="21"/>
      <c r="IK39" s="21"/>
      <c r="IL39" s="21"/>
      <c r="IM39" s="21"/>
      <c r="IN39" s="21"/>
      <c r="IO39" s="21"/>
      <c r="IP39" s="21"/>
      <c r="IQ39" s="21"/>
      <c r="IR39" s="21"/>
      <c r="IS39" s="21"/>
    </row>
    <row r="40" spans="1:253" s="23" customFormat="1" ht="15.75" hidden="1">
      <c r="A40" s="65">
        <v>18010900</v>
      </c>
      <c r="B40" s="44" t="s">
        <v>30</v>
      </c>
      <c r="C40" s="18">
        <f t="shared" si="0"/>
        <v>6700000</v>
      </c>
      <c r="D40" s="22">
        <v>6700000</v>
      </c>
      <c r="E40" s="22"/>
      <c r="F40" s="67"/>
      <c r="G40" s="21"/>
      <c r="H40" s="21"/>
      <c r="I40" s="21"/>
      <c r="J40" s="21"/>
      <c r="K40" s="21"/>
      <c r="L40" s="21"/>
      <c r="IK40" s="21"/>
      <c r="IL40" s="21"/>
      <c r="IM40" s="21"/>
      <c r="IN40" s="21"/>
      <c r="IO40" s="21"/>
      <c r="IP40" s="21"/>
      <c r="IQ40" s="21"/>
      <c r="IR40" s="21"/>
      <c r="IS40" s="21"/>
    </row>
    <row r="41" spans="1:253" s="23" customFormat="1" ht="15.75" hidden="1">
      <c r="A41" s="65">
        <v>18011000</v>
      </c>
      <c r="B41" s="44" t="s">
        <v>31</v>
      </c>
      <c r="C41" s="18">
        <f t="shared" si="0"/>
        <v>50000</v>
      </c>
      <c r="D41" s="22">
        <v>50000</v>
      </c>
      <c r="E41" s="22"/>
      <c r="F41" s="67"/>
      <c r="G41" s="29">
        <f>G40-G38</f>
        <v>0</v>
      </c>
      <c r="H41" s="21"/>
      <c r="I41" s="21"/>
      <c r="J41" s="21"/>
      <c r="K41" s="21"/>
      <c r="L41" s="21"/>
      <c r="IK41" s="21"/>
      <c r="IL41" s="21"/>
      <c r="IM41" s="21"/>
      <c r="IN41" s="21"/>
      <c r="IO41" s="21"/>
      <c r="IP41" s="21"/>
      <c r="IQ41" s="21"/>
      <c r="IR41" s="21"/>
      <c r="IS41" s="21"/>
    </row>
    <row r="42" spans="1:253" s="23" customFormat="1" ht="15.75" hidden="1">
      <c r="A42" s="65">
        <v>18011100</v>
      </c>
      <c r="B42" s="44" t="s">
        <v>95</v>
      </c>
      <c r="C42" s="18">
        <f t="shared" si="0"/>
        <v>75000</v>
      </c>
      <c r="D42" s="22">
        <v>75000</v>
      </c>
      <c r="E42" s="22"/>
      <c r="F42" s="67"/>
      <c r="G42" s="21"/>
      <c r="H42" s="21"/>
      <c r="I42" s="21"/>
      <c r="J42" s="21"/>
      <c r="K42" s="21"/>
      <c r="L42" s="21"/>
      <c r="IK42" s="21"/>
      <c r="IL42" s="21"/>
      <c r="IM42" s="21"/>
      <c r="IN42" s="21"/>
      <c r="IO42" s="21"/>
      <c r="IP42" s="21"/>
      <c r="IQ42" s="21"/>
      <c r="IR42" s="21"/>
      <c r="IS42" s="21"/>
    </row>
    <row r="43" spans="1:253" s="16" customFormat="1" ht="17.25" hidden="1" customHeight="1">
      <c r="A43" s="65">
        <v>18020000</v>
      </c>
      <c r="B43" s="44" t="s">
        <v>33</v>
      </c>
      <c r="C43" s="18">
        <f>D43</f>
        <v>200000</v>
      </c>
      <c r="D43" s="22">
        <f>D44</f>
        <v>200000</v>
      </c>
      <c r="E43" s="22"/>
      <c r="F43" s="67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23" customFormat="1" ht="31.9" hidden="1" customHeight="1">
      <c r="A44" s="65">
        <v>18020100</v>
      </c>
      <c r="B44" s="44" t="s">
        <v>34</v>
      </c>
      <c r="C44" s="18">
        <f>D44</f>
        <v>200000</v>
      </c>
      <c r="D44" s="22">
        <v>200000</v>
      </c>
      <c r="E44" s="22"/>
      <c r="F44" s="67"/>
      <c r="G44" s="21"/>
      <c r="H44" s="21"/>
      <c r="I44" s="21"/>
      <c r="J44" s="21"/>
      <c r="K44" s="21"/>
      <c r="L44" s="21"/>
      <c r="IK44" s="21"/>
      <c r="IL44" s="21"/>
      <c r="IM44" s="21"/>
      <c r="IN44" s="21"/>
      <c r="IO44" s="21"/>
      <c r="IP44" s="21"/>
      <c r="IQ44" s="21"/>
      <c r="IR44" s="21"/>
      <c r="IS44" s="21"/>
    </row>
    <row r="45" spans="1:253" s="16" customFormat="1" ht="17.25" hidden="1" customHeight="1">
      <c r="A45" s="65">
        <v>18030000</v>
      </c>
      <c r="B45" s="44" t="s">
        <v>35</v>
      </c>
      <c r="C45" s="18">
        <f>D45+E45</f>
        <v>150000</v>
      </c>
      <c r="D45" s="22">
        <f>D46+D47</f>
        <v>150000</v>
      </c>
      <c r="E45" s="22"/>
      <c r="F45" s="67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23" customFormat="1" ht="15.75" hidden="1">
      <c r="A46" s="65">
        <v>18030100</v>
      </c>
      <c r="B46" s="44" t="s">
        <v>36</v>
      </c>
      <c r="C46" s="18">
        <f t="shared" ref="C46:C51" si="1">D46</f>
        <v>135000</v>
      </c>
      <c r="D46" s="22">
        <v>135000</v>
      </c>
      <c r="E46" s="22"/>
      <c r="F46" s="67"/>
      <c r="G46" s="21"/>
      <c r="H46" s="21"/>
      <c r="I46" s="21"/>
      <c r="J46" s="21"/>
      <c r="K46" s="21"/>
      <c r="L46" s="21"/>
      <c r="IK46" s="21"/>
      <c r="IL46" s="21"/>
      <c r="IM46" s="21"/>
      <c r="IN46" s="21"/>
      <c r="IO46" s="21"/>
      <c r="IP46" s="21"/>
      <c r="IQ46" s="21"/>
      <c r="IR46" s="21"/>
      <c r="IS46" s="21"/>
    </row>
    <row r="47" spans="1:253" s="23" customFormat="1" ht="15.75" hidden="1">
      <c r="A47" s="65">
        <v>18030200</v>
      </c>
      <c r="B47" s="44" t="s">
        <v>40</v>
      </c>
      <c r="C47" s="18">
        <f t="shared" si="1"/>
        <v>15000</v>
      </c>
      <c r="D47" s="22">
        <v>15000</v>
      </c>
      <c r="E47" s="22"/>
      <c r="F47" s="67"/>
      <c r="G47" s="21"/>
      <c r="H47" s="21"/>
      <c r="I47" s="21"/>
      <c r="J47" s="21"/>
      <c r="K47" s="21"/>
      <c r="L47" s="21"/>
      <c r="IK47" s="21"/>
      <c r="IL47" s="21"/>
      <c r="IM47" s="21"/>
      <c r="IN47" s="21"/>
      <c r="IO47" s="21"/>
      <c r="IP47" s="21"/>
      <c r="IQ47" s="21"/>
      <c r="IR47" s="21"/>
      <c r="IS47" s="21"/>
    </row>
    <row r="48" spans="1:253" s="16" customFormat="1" ht="18" hidden="1" customHeight="1">
      <c r="A48" s="68">
        <v>18050000</v>
      </c>
      <c r="B48" s="44" t="s">
        <v>37</v>
      </c>
      <c r="C48" s="18">
        <f t="shared" si="1"/>
        <v>74100000</v>
      </c>
      <c r="D48" s="22">
        <f>SUM(D49:D51)</f>
        <v>74100000</v>
      </c>
      <c r="E48" s="22"/>
      <c r="F48" s="67"/>
      <c r="G48" s="15"/>
      <c r="H48" s="15"/>
      <c r="I48" s="15"/>
      <c r="J48" s="15"/>
      <c r="K48" s="15"/>
      <c r="L48" s="15"/>
      <c r="IK48" s="15"/>
      <c r="IL48" s="15"/>
      <c r="IM48" s="15"/>
      <c r="IN48" s="15"/>
      <c r="IO48" s="15"/>
      <c r="IP48" s="15"/>
      <c r="IQ48" s="15"/>
      <c r="IR48" s="15"/>
      <c r="IS48" s="15"/>
    </row>
    <row r="49" spans="1:253" s="23" customFormat="1" ht="15" hidden="1" customHeight="1">
      <c r="A49" s="68">
        <v>18050300</v>
      </c>
      <c r="B49" s="44" t="s">
        <v>38</v>
      </c>
      <c r="C49" s="18">
        <f t="shared" si="1"/>
        <v>14735000</v>
      </c>
      <c r="D49" s="24">
        <v>14735000</v>
      </c>
      <c r="E49" s="22"/>
      <c r="F49" s="67"/>
      <c r="G49" s="21"/>
      <c r="H49" s="21"/>
      <c r="I49" s="21"/>
      <c r="J49" s="21"/>
      <c r="K49" s="21"/>
      <c r="L49" s="21"/>
      <c r="IK49" s="21"/>
      <c r="IL49" s="21"/>
      <c r="IM49" s="21"/>
      <c r="IN49" s="21"/>
      <c r="IO49" s="21"/>
      <c r="IP49" s="21"/>
      <c r="IQ49" s="21"/>
      <c r="IR49" s="21"/>
      <c r="IS49" s="21"/>
    </row>
    <row r="50" spans="1:253" s="23" customFormat="1" ht="14.25" hidden="1" customHeight="1">
      <c r="A50" s="65">
        <v>18050400</v>
      </c>
      <c r="B50" s="44" t="s">
        <v>39</v>
      </c>
      <c r="C50" s="18">
        <f t="shared" si="1"/>
        <v>59300000</v>
      </c>
      <c r="D50" s="22">
        <v>59300000</v>
      </c>
      <c r="E50" s="22"/>
      <c r="F50" s="67"/>
      <c r="G50" s="21"/>
      <c r="H50" s="21"/>
      <c r="I50" s="21"/>
      <c r="J50" s="21"/>
      <c r="K50" s="21"/>
      <c r="L50" s="21"/>
      <c r="IK50" s="21"/>
      <c r="IL50" s="21"/>
      <c r="IM50" s="21"/>
      <c r="IN50" s="21"/>
      <c r="IO50" s="21"/>
      <c r="IP50" s="21"/>
      <c r="IQ50" s="21"/>
      <c r="IR50" s="21"/>
      <c r="IS50" s="21"/>
    </row>
    <row r="51" spans="1:253" s="23" customFormat="1" ht="49.15" hidden="1" customHeight="1">
      <c r="A51" s="65">
        <v>18050500</v>
      </c>
      <c r="B51" s="69" t="s">
        <v>116</v>
      </c>
      <c r="C51" s="18">
        <f t="shared" si="1"/>
        <v>65000</v>
      </c>
      <c r="D51" s="22">
        <v>65000</v>
      </c>
      <c r="E51" s="22"/>
      <c r="F51" s="67"/>
      <c r="G51" s="21"/>
      <c r="H51" s="21"/>
      <c r="I51" s="21"/>
      <c r="J51" s="21"/>
      <c r="K51" s="21"/>
      <c r="L51" s="21"/>
      <c r="IK51" s="21"/>
      <c r="IL51" s="21"/>
      <c r="IM51" s="21"/>
      <c r="IN51" s="21"/>
      <c r="IO51" s="21"/>
      <c r="IP51" s="21"/>
      <c r="IQ51" s="21"/>
      <c r="IR51" s="21"/>
      <c r="IS51" s="21"/>
    </row>
    <row r="52" spans="1:253" s="16" customFormat="1" ht="15.75" hidden="1">
      <c r="A52" s="65">
        <v>19000000</v>
      </c>
      <c r="B52" s="45" t="s">
        <v>5</v>
      </c>
      <c r="C52" s="18">
        <f>C53</f>
        <v>550000</v>
      </c>
      <c r="D52" s="18">
        <f>D53</f>
        <v>0</v>
      </c>
      <c r="E52" s="18">
        <f>E53</f>
        <v>550000</v>
      </c>
      <c r="F52" s="18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23" customFormat="1" ht="15.75" hidden="1">
      <c r="A53" s="65">
        <v>19010000</v>
      </c>
      <c r="B53" s="45" t="s">
        <v>32</v>
      </c>
      <c r="C53" s="18">
        <f>D53+E53</f>
        <v>550000</v>
      </c>
      <c r="D53" s="22">
        <f>SUM(D54:D56)</f>
        <v>0</v>
      </c>
      <c r="E53" s="22">
        <f>SUM(E54:E56)</f>
        <v>550000</v>
      </c>
      <c r="F53" s="67"/>
      <c r="G53" s="21"/>
      <c r="H53" s="21"/>
      <c r="I53" s="21"/>
      <c r="J53" s="21"/>
      <c r="K53" s="21"/>
      <c r="L53" s="21"/>
      <c r="IK53" s="21"/>
      <c r="IL53" s="21"/>
      <c r="IM53" s="21"/>
      <c r="IN53" s="21"/>
      <c r="IO53" s="21"/>
      <c r="IP53" s="21"/>
      <c r="IQ53" s="21"/>
      <c r="IR53" s="21"/>
      <c r="IS53" s="21"/>
    </row>
    <row r="54" spans="1:253" s="23" customFormat="1" ht="47.45" hidden="1" customHeight="1">
      <c r="A54" s="65">
        <v>19010100</v>
      </c>
      <c r="B54" s="44" t="s">
        <v>110</v>
      </c>
      <c r="C54" s="18">
        <f>D54+E54</f>
        <v>65000</v>
      </c>
      <c r="D54" s="22"/>
      <c r="E54" s="22">
        <v>65000</v>
      </c>
      <c r="F54" s="67"/>
      <c r="G54" s="21"/>
      <c r="H54" s="21"/>
      <c r="I54" s="21"/>
      <c r="J54" s="21"/>
      <c r="K54" s="21"/>
      <c r="L54" s="21"/>
      <c r="IK54" s="21"/>
      <c r="IL54" s="21"/>
      <c r="IM54" s="21"/>
      <c r="IN54" s="21"/>
      <c r="IO54" s="21"/>
      <c r="IP54" s="21"/>
      <c r="IQ54" s="21"/>
      <c r="IR54" s="21"/>
      <c r="IS54" s="21"/>
    </row>
    <row r="55" spans="1:253" s="23" customFormat="1" ht="34.9" hidden="1" customHeight="1">
      <c r="A55" s="65">
        <v>19010200</v>
      </c>
      <c r="B55" s="44" t="s">
        <v>93</v>
      </c>
      <c r="C55" s="18">
        <f>D55+E55</f>
        <v>50000</v>
      </c>
      <c r="D55" s="22"/>
      <c r="E55" s="22">
        <v>50000</v>
      </c>
      <c r="F55" s="67"/>
      <c r="G55" s="21"/>
      <c r="H55" s="21"/>
      <c r="I55" s="21"/>
      <c r="J55" s="21"/>
      <c r="K55" s="21"/>
      <c r="L55" s="21"/>
      <c r="IK55" s="21"/>
      <c r="IL55" s="21"/>
      <c r="IM55" s="21"/>
      <c r="IN55" s="21"/>
      <c r="IO55" s="21"/>
      <c r="IP55" s="21"/>
      <c r="IQ55" s="21"/>
      <c r="IR55" s="21"/>
      <c r="IS55" s="21"/>
    </row>
    <row r="56" spans="1:253" s="23" customFormat="1" ht="51.6" hidden="1" customHeight="1">
      <c r="A56" s="65">
        <v>19010300</v>
      </c>
      <c r="B56" s="44" t="s">
        <v>94</v>
      </c>
      <c r="C56" s="18">
        <f>D56+E56</f>
        <v>435000</v>
      </c>
      <c r="D56" s="22"/>
      <c r="E56" s="22">
        <v>435000</v>
      </c>
      <c r="F56" s="67"/>
      <c r="G56" s="21"/>
      <c r="H56" s="21"/>
      <c r="I56" s="21"/>
      <c r="J56" s="21"/>
      <c r="K56" s="21"/>
      <c r="L56" s="21"/>
      <c r="IK56" s="21"/>
      <c r="IL56" s="21"/>
      <c r="IM56" s="21"/>
      <c r="IN56" s="21"/>
      <c r="IO56" s="21"/>
      <c r="IP56" s="21"/>
      <c r="IQ56" s="21"/>
      <c r="IR56" s="21"/>
      <c r="IS56" s="21"/>
    </row>
    <row r="57" spans="1:253" s="32" customFormat="1" ht="15.75" hidden="1">
      <c r="A57" s="65">
        <v>20000000</v>
      </c>
      <c r="B57" s="45" t="s">
        <v>6</v>
      </c>
      <c r="C57" s="18">
        <f>C58+C67+C80+C87</f>
        <v>23943792</v>
      </c>
      <c r="D57" s="18">
        <f>D58+D67+D80+D87</f>
        <v>8187000</v>
      </c>
      <c r="E57" s="18">
        <f>E58+E67+E80+E87</f>
        <v>15756792</v>
      </c>
      <c r="F57" s="18">
        <f>F58+F67+F80+F87</f>
        <v>0</v>
      </c>
      <c r="G57" s="31"/>
      <c r="H57" s="31"/>
      <c r="I57" s="31"/>
      <c r="J57" s="31"/>
      <c r="K57" s="31"/>
      <c r="L57" s="31"/>
      <c r="IK57" s="31"/>
      <c r="IL57" s="31"/>
      <c r="IM57" s="31"/>
      <c r="IN57" s="31"/>
      <c r="IO57" s="31"/>
      <c r="IP57" s="31"/>
      <c r="IQ57" s="31"/>
      <c r="IR57" s="31"/>
      <c r="IS57" s="31"/>
    </row>
    <row r="58" spans="1:253" s="16" customFormat="1" ht="15.75" hidden="1">
      <c r="A58" s="65">
        <v>21000000</v>
      </c>
      <c r="B58" s="45" t="s">
        <v>7</v>
      </c>
      <c r="C58" s="18">
        <f>C59+C62+C61</f>
        <v>307000</v>
      </c>
      <c r="D58" s="18">
        <f>D59+D62+D61</f>
        <v>307000</v>
      </c>
      <c r="E58" s="18"/>
      <c r="F58" s="18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63" hidden="1" customHeight="1">
      <c r="A59" s="65">
        <v>21010000</v>
      </c>
      <c r="B59" s="44" t="s">
        <v>143</v>
      </c>
      <c r="C59" s="18">
        <f>C60</f>
        <v>27000</v>
      </c>
      <c r="D59" s="18">
        <f>D60</f>
        <v>27000</v>
      </c>
      <c r="E59" s="18"/>
      <c r="F59" s="18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23" customFormat="1" ht="31.9" hidden="1" customHeight="1">
      <c r="A60" s="65">
        <v>21010300</v>
      </c>
      <c r="B60" s="44" t="s">
        <v>67</v>
      </c>
      <c r="C60" s="18">
        <f t="shared" ref="C60:C90" si="2">D60+E60</f>
        <v>27000</v>
      </c>
      <c r="D60" s="22">
        <v>27000</v>
      </c>
      <c r="E60" s="22"/>
      <c r="F60" s="22"/>
      <c r="G60" s="21"/>
      <c r="H60" s="21"/>
      <c r="I60" s="21"/>
      <c r="J60" s="21"/>
      <c r="K60" s="21"/>
      <c r="L60" s="21"/>
      <c r="IK60" s="21"/>
      <c r="IL60" s="21"/>
      <c r="IM60" s="21"/>
      <c r="IN60" s="21"/>
      <c r="IO60" s="21"/>
      <c r="IP60" s="21"/>
      <c r="IQ60" s="21"/>
      <c r="IR60" s="21"/>
      <c r="IS60" s="21"/>
    </row>
    <row r="61" spans="1:253" s="23" customFormat="1" ht="15" hidden="1" customHeight="1">
      <c r="A61" s="65">
        <v>21050000</v>
      </c>
      <c r="B61" s="44" t="s">
        <v>70</v>
      </c>
      <c r="C61" s="18">
        <f t="shared" si="2"/>
        <v>0</v>
      </c>
      <c r="D61" s="22"/>
      <c r="E61" s="22"/>
      <c r="F61" s="22"/>
      <c r="G61" s="21"/>
      <c r="H61" s="21"/>
      <c r="I61" s="21"/>
      <c r="J61" s="21"/>
      <c r="K61" s="21"/>
      <c r="L61" s="21"/>
      <c r="IK61" s="21"/>
      <c r="IL61" s="21"/>
      <c r="IM61" s="21"/>
      <c r="IN61" s="21"/>
      <c r="IO61" s="21"/>
      <c r="IP61" s="21"/>
      <c r="IQ61" s="21"/>
      <c r="IR61" s="21"/>
      <c r="IS61" s="21"/>
    </row>
    <row r="62" spans="1:253" s="16" customFormat="1" ht="15.6" hidden="1" customHeight="1">
      <c r="A62" s="65">
        <v>21080000</v>
      </c>
      <c r="B62" s="45" t="s">
        <v>41</v>
      </c>
      <c r="C62" s="18">
        <f t="shared" si="2"/>
        <v>280000</v>
      </c>
      <c r="D62" s="22">
        <f>SUM(D63:D65)</f>
        <v>280000</v>
      </c>
      <c r="E62" s="22"/>
      <c r="F62" s="22"/>
      <c r="G62" s="15"/>
      <c r="H62" s="15"/>
      <c r="I62" s="15"/>
      <c r="J62" s="15"/>
      <c r="K62" s="15"/>
      <c r="L62" s="15"/>
      <c r="IK62" s="15"/>
      <c r="IL62" s="15"/>
      <c r="IM62" s="15"/>
      <c r="IN62" s="15"/>
      <c r="IO62" s="15"/>
      <c r="IP62" s="15"/>
      <c r="IQ62" s="15"/>
      <c r="IR62" s="15"/>
      <c r="IS62" s="15"/>
    </row>
    <row r="63" spans="1:253" s="23" customFormat="1" ht="18.600000000000001" hidden="1" customHeight="1">
      <c r="A63" s="65">
        <v>21080500</v>
      </c>
      <c r="B63" s="45" t="s">
        <v>41</v>
      </c>
      <c r="C63" s="18">
        <f t="shared" si="2"/>
        <v>0</v>
      </c>
      <c r="D63" s="22"/>
      <c r="E63" s="22"/>
      <c r="F63" s="22"/>
      <c r="G63" s="21"/>
      <c r="H63" s="21"/>
      <c r="I63" s="21"/>
      <c r="J63" s="21"/>
      <c r="K63" s="21"/>
      <c r="L63" s="21"/>
      <c r="IK63" s="21"/>
      <c r="IL63" s="21"/>
      <c r="IM63" s="21"/>
      <c r="IN63" s="21"/>
      <c r="IO63" s="21"/>
      <c r="IP63" s="21"/>
      <c r="IQ63" s="21"/>
      <c r="IR63" s="21"/>
      <c r="IS63" s="21"/>
    </row>
    <row r="64" spans="1:253" s="23" customFormat="1" ht="19.149999999999999" hidden="1" customHeight="1">
      <c r="A64" s="65">
        <v>21081100</v>
      </c>
      <c r="B64" s="45" t="s">
        <v>60</v>
      </c>
      <c r="C64" s="18">
        <f t="shared" si="2"/>
        <v>80000</v>
      </c>
      <c r="D64" s="24">
        <v>80000</v>
      </c>
      <c r="E64" s="22"/>
      <c r="F64" s="22"/>
      <c r="G64" s="21"/>
      <c r="H64" s="21"/>
      <c r="I64" s="21"/>
      <c r="J64" s="21"/>
      <c r="K64" s="21"/>
      <c r="L64" s="21"/>
      <c r="IK64" s="21"/>
      <c r="IL64" s="21"/>
      <c r="IM64" s="21"/>
      <c r="IN64" s="21"/>
      <c r="IO64" s="21"/>
      <c r="IP64" s="21"/>
      <c r="IQ64" s="21"/>
      <c r="IR64" s="21"/>
      <c r="IS64" s="21"/>
    </row>
    <row r="65" spans="1:253" s="23" customFormat="1" ht="31.9" hidden="1" customHeight="1">
      <c r="A65" s="65">
        <v>21081500</v>
      </c>
      <c r="B65" s="46" t="s">
        <v>78</v>
      </c>
      <c r="C65" s="18">
        <f t="shared" si="2"/>
        <v>200000</v>
      </c>
      <c r="D65" s="22">
        <v>200000</v>
      </c>
      <c r="E65" s="22"/>
      <c r="F65" s="22"/>
      <c r="G65" s="21"/>
      <c r="H65" s="21"/>
      <c r="I65" s="21"/>
      <c r="J65" s="21"/>
      <c r="K65" s="21"/>
      <c r="L65" s="21"/>
      <c r="IK65" s="21"/>
      <c r="IL65" s="21"/>
      <c r="IM65" s="21"/>
      <c r="IN65" s="21"/>
      <c r="IO65" s="21"/>
      <c r="IP65" s="21"/>
      <c r="IQ65" s="21"/>
      <c r="IR65" s="21"/>
      <c r="IS65" s="21"/>
    </row>
    <row r="66" spans="1:253" s="16" customFormat="1" ht="26.45" hidden="1" customHeight="1">
      <c r="A66" s="65">
        <v>21110000</v>
      </c>
      <c r="B66" s="62" t="s">
        <v>97</v>
      </c>
      <c r="C66" s="18">
        <f t="shared" si="2"/>
        <v>0</v>
      </c>
      <c r="D66" s="22"/>
      <c r="E66" s="22"/>
      <c r="F66" s="22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6" customFormat="1" ht="33" hidden="1" customHeight="1">
      <c r="A67" s="65">
        <v>22000000</v>
      </c>
      <c r="B67" s="45" t="s">
        <v>8</v>
      </c>
      <c r="C67" s="18">
        <f>C68+C74+C76</f>
        <v>6080000</v>
      </c>
      <c r="D67" s="18">
        <f>D68+D74+D76</f>
        <v>6080000</v>
      </c>
      <c r="E67" s="18"/>
      <c r="F67" s="18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15.75" hidden="1" customHeight="1">
      <c r="A68" s="65">
        <v>22010000</v>
      </c>
      <c r="B68" s="45" t="s">
        <v>58</v>
      </c>
      <c r="C68" s="18">
        <f>SUM(C69:C72)</f>
        <v>4320000</v>
      </c>
      <c r="D68" s="18">
        <f>SUM(D69:D73)</f>
        <v>4320000</v>
      </c>
      <c r="E68" s="18"/>
      <c r="F68" s="18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23" customFormat="1" ht="48.6" hidden="1" customHeight="1">
      <c r="A69" s="65">
        <v>22010200</v>
      </c>
      <c r="B69" s="70" t="s">
        <v>111</v>
      </c>
      <c r="C69" s="18">
        <f t="shared" si="2"/>
        <v>0</v>
      </c>
      <c r="D69" s="18"/>
      <c r="E69" s="18"/>
      <c r="F69" s="18"/>
      <c r="G69" s="21"/>
      <c r="H69" s="21"/>
      <c r="I69" s="21"/>
      <c r="J69" s="21"/>
      <c r="K69" s="21"/>
      <c r="L69" s="21"/>
      <c r="IK69" s="21"/>
      <c r="IL69" s="21"/>
      <c r="IM69" s="21"/>
      <c r="IN69" s="21"/>
      <c r="IO69" s="21"/>
      <c r="IP69" s="21"/>
      <c r="IQ69" s="21"/>
      <c r="IR69" s="21"/>
      <c r="IS69" s="21"/>
    </row>
    <row r="70" spans="1:253" s="16" customFormat="1" ht="34.5" hidden="1" customHeight="1">
      <c r="A70" s="65">
        <v>22010300</v>
      </c>
      <c r="B70" s="45" t="s">
        <v>92</v>
      </c>
      <c r="C70" s="18">
        <f t="shared" si="2"/>
        <v>100000</v>
      </c>
      <c r="D70" s="18">
        <v>100000</v>
      </c>
      <c r="E70" s="18"/>
      <c r="F70" s="18"/>
      <c r="G70" s="15"/>
      <c r="H70" s="15"/>
      <c r="I70" s="15"/>
      <c r="J70" s="15"/>
      <c r="K70" s="15"/>
      <c r="L70" s="15"/>
      <c r="IK70" s="15"/>
      <c r="IL70" s="15"/>
      <c r="IM70" s="15"/>
      <c r="IN70" s="15"/>
      <c r="IO70" s="15"/>
      <c r="IP70" s="15"/>
      <c r="IQ70" s="15"/>
      <c r="IR70" s="15"/>
      <c r="IS70" s="15"/>
    </row>
    <row r="71" spans="1:253" s="23" customFormat="1" ht="23.45" hidden="1" customHeight="1">
      <c r="A71" s="65">
        <v>22012500</v>
      </c>
      <c r="B71" s="45" t="s">
        <v>59</v>
      </c>
      <c r="C71" s="18">
        <f t="shared" si="2"/>
        <v>4050000</v>
      </c>
      <c r="D71" s="18">
        <v>4050000</v>
      </c>
      <c r="E71" s="18"/>
      <c r="F71" s="18"/>
      <c r="G71" s="21"/>
      <c r="H71" s="21"/>
      <c r="I71" s="21"/>
      <c r="J71" s="21"/>
      <c r="K71" s="21"/>
      <c r="L71" s="21"/>
      <c r="IK71" s="21"/>
      <c r="IL71" s="21"/>
      <c r="IM71" s="21"/>
      <c r="IN71" s="21"/>
      <c r="IO71" s="21"/>
      <c r="IP71" s="21"/>
      <c r="IQ71" s="21"/>
      <c r="IR71" s="21"/>
      <c r="IS71" s="21"/>
    </row>
    <row r="72" spans="1:253" s="23" customFormat="1" ht="33" hidden="1" customHeight="1">
      <c r="A72" s="65">
        <v>22012600</v>
      </c>
      <c r="B72" s="45" t="s">
        <v>71</v>
      </c>
      <c r="C72" s="18">
        <f t="shared" si="2"/>
        <v>170000</v>
      </c>
      <c r="D72" s="19">
        <v>170000</v>
      </c>
      <c r="E72" s="18"/>
      <c r="F72" s="18"/>
      <c r="G72" s="21"/>
      <c r="H72" s="21"/>
      <c r="I72" s="21"/>
      <c r="J72" s="21"/>
      <c r="K72" s="21"/>
      <c r="L72" s="21"/>
      <c r="IK72" s="21"/>
      <c r="IL72" s="21"/>
      <c r="IM72" s="21"/>
      <c r="IN72" s="21"/>
      <c r="IO72" s="21"/>
      <c r="IP72" s="21"/>
      <c r="IQ72" s="21"/>
      <c r="IR72" s="21"/>
      <c r="IS72" s="21"/>
    </row>
    <row r="73" spans="1:253" s="23" customFormat="1" ht="82.9" hidden="1" customHeight="1">
      <c r="A73" s="65">
        <v>22012900</v>
      </c>
      <c r="B73" s="71" t="s">
        <v>117</v>
      </c>
      <c r="C73" s="18">
        <f t="shared" si="2"/>
        <v>0</v>
      </c>
      <c r="D73" s="19"/>
      <c r="E73" s="18"/>
      <c r="F73" s="18"/>
      <c r="G73" s="21"/>
      <c r="H73" s="21"/>
      <c r="I73" s="21"/>
      <c r="J73" s="21"/>
      <c r="K73" s="21"/>
      <c r="L73" s="21"/>
      <c r="IK73" s="21"/>
      <c r="IL73" s="21"/>
      <c r="IM73" s="21"/>
      <c r="IN73" s="21"/>
      <c r="IO73" s="21"/>
      <c r="IP73" s="21"/>
      <c r="IQ73" s="21"/>
      <c r="IR73" s="21"/>
      <c r="IS73" s="21"/>
    </row>
    <row r="74" spans="1:253" s="16" customFormat="1" ht="34.15" hidden="1" customHeight="1">
      <c r="A74" s="65">
        <v>22080000</v>
      </c>
      <c r="B74" s="44" t="s">
        <v>42</v>
      </c>
      <c r="C74" s="18">
        <f>C75</f>
        <v>850000</v>
      </c>
      <c r="D74" s="22">
        <f>D75</f>
        <v>850000</v>
      </c>
      <c r="E74" s="22"/>
      <c r="F74" s="22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23" customFormat="1" ht="33.6" hidden="1" customHeight="1">
      <c r="A75" s="65">
        <v>22080400</v>
      </c>
      <c r="B75" s="44" t="s">
        <v>157</v>
      </c>
      <c r="C75" s="18">
        <f t="shared" si="2"/>
        <v>850000</v>
      </c>
      <c r="D75" s="22">
        <v>850000</v>
      </c>
      <c r="E75" s="22"/>
      <c r="F75" s="22"/>
      <c r="G75" s="21"/>
      <c r="H75" s="21"/>
      <c r="I75" s="21"/>
      <c r="J75" s="21"/>
      <c r="K75" s="21"/>
      <c r="L75" s="21"/>
      <c r="IK75" s="21"/>
      <c r="IL75" s="21"/>
      <c r="IM75" s="21"/>
      <c r="IN75" s="21"/>
      <c r="IO75" s="21"/>
      <c r="IP75" s="21"/>
      <c r="IQ75" s="21"/>
      <c r="IR75" s="21"/>
      <c r="IS75" s="21"/>
    </row>
    <row r="76" spans="1:253" s="16" customFormat="1" ht="18" hidden="1" customHeight="1">
      <c r="A76" s="65">
        <v>22090000</v>
      </c>
      <c r="B76" s="44" t="s">
        <v>43</v>
      </c>
      <c r="C76" s="18">
        <f>SUM(C77:C79)</f>
        <v>910000</v>
      </c>
      <c r="D76" s="19">
        <f>SUM(D77:D79)</f>
        <v>910000</v>
      </c>
      <c r="E76" s="18"/>
      <c r="F76" s="18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23" customFormat="1" ht="31.9" hidden="1" customHeight="1">
      <c r="A77" s="65">
        <v>22090100</v>
      </c>
      <c r="B77" s="44" t="s">
        <v>44</v>
      </c>
      <c r="C77" s="18">
        <f t="shared" si="2"/>
        <v>885000</v>
      </c>
      <c r="D77" s="24">
        <v>885000</v>
      </c>
      <c r="E77" s="22"/>
      <c r="F77" s="22"/>
      <c r="G77" s="21"/>
      <c r="H77" s="21"/>
      <c r="I77" s="21"/>
      <c r="J77" s="21"/>
      <c r="K77" s="21"/>
      <c r="L77" s="21"/>
      <c r="IK77" s="21"/>
      <c r="IL77" s="21"/>
      <c r="IM77" s="21"/>
      <c r="IN77" s="21"/>
      <c r="IO77" s="21"/>
      <c r="IP77" s="21"/>
      <c r="IQ77" s="21"/>
      <c r="IR77" s="21"/>
      <c r="IS77" s="21"/>
    </row>
    <row r="78" spans="1:253" s="23" customFormat="1" ht="21" hidden="1" customHeight="1">
      <c r="A78" s="65">
        <v>22090200</v>
      </c>
      <c r="B78" s="51" t="s">
        <v>118</v>
      </c>
      <c r="C78" s="18">
        <f t="shared" si="2"/>
        <v>0</v>
      </c>
      <c r="D78" s="24"/>
      <c r="E78" s="22"/>
      <c r="F78" s="22"/>
      <c r="G78" s="21"/>
      <c r="H78" s="21"/>
      <c r="I78" s="21"/>
      <c r="J78" s="21"/>
      <c r="K78" s="21"/>
      <c r="L78" s="21"/>
      <c r="IK78" s="21"/>
      <c r="IL78" s="21"/>
      <c r="IM78" s="21"/>
      <c r="IN78" s="21"/>
      <c r="IO78" s="21"/>
      <c r="IP78" s="21"/>
      <c r="IQ78" s="21"/>
      <c r="IR78" s="21"/>
      <c r="IS78" s="21"/>
    </row>
    <row r="79" spans="1:253" s="23" customFormat="1" ht="32.450000000000003" hidden="1" customHeight="1">
      <c r="A79" s="65">
        <v>22090400</v>
      </c>
      <c r="B79" s="44" t="s">
        <v>85</v>
      </c>
      <c r="C79" s="18">
        <f t="shared" si="2"/>
        <v>25000</v>
      </c>
      <c r="D79" s="22">
        <v>25000</v>
      </c>
      <c r="E79" s="22"/>
      <c r="F79" s="22"/>
      <c r="G79" s="21"/>
      <c r="H79" s="21"/>
      <c r="I79" s="21"/>
      <c r="J79" s="21"/>
      <c r="K79" s="21"/>
      <c r="L79" s="21"/>
      <c r="IK79" s="21"/>
      <c r="IL79" s="21"/>
      <c r="IM79" s="21"/>
      <c r="IN79" s="21"/>
      <c r="IO79" s="21"/>
      <c r="IP79" s="21"/>
      <c r="IQ79" s="21"/>
      <c r="IR79" s="21"/>
      <c r="IS79" s="21"/>
    </row>
    <row r="80" spans="1:253" s="16" customFormat="1" ht="15.6" hidden="1" customHeight="1">
      <c r="A80" s="65">
        <v>24000000</v>
      </c>
      <c r="B80" s="44" t="s">
        <v>49</v>
      </c>
      <c r="C80" s="18">
        <f>C81+C82+C86</f>
        <v>1880000</v>
      </c>
      <c r="D80" s="18">
        <f>D81+D82+D86</f>
        <v>1800000</v>
      </c>
      <c r="E80" s="18">
        <f>E82+E86</f>
        <v>80000</v>
      </c>
      <c r="F80" s="18">
        <f>F82+F86</f>
        <v>0</v>
      </c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6" customFormat="1" ht="15.75" hidden="1" customHeight="1">
      <c r="A81" s="65">
        <v>24030000</v>
      </c>
      <c r="B81" s="44" t="s">
        <v>62</v>
      </c>
      <c r="C81" s="18">
        <f>D81+E81</f>
        <v>0</v>
      </c>
      <c r="D81" s="18"/>
      <c r="E81" s="18"/>
      <c r="F81" s="18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6" customFormat="1" ht="16.149999999999999" hidden="1" customHeight="1">
      <c r="A82" s="65">
        <v>24060000</v>
      </c>
      <c r="B82" s="44" t="s">
        <v>51</v>
      </c>
      <c r="C82" s="18">
        <f>C84+C85+C83</f>
        <v>1880000</v>
      </c>
      <c r="D82" s="18">
        <f>D83+D84+D85</f>
        <v>1800000</v>
      </c>
      <c r="E82" s="18">
        <f>E83+E84+E85</f>
        <v>80000</v>
      </c>
      <c r="F82" s="18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6" customFormat="1" ht="16.149999999999999" hidden="1" customHeight="1">
      <c r="A83" s="65">
        <v>24060300</v>
      </c>
      <c r="B83" s="44" t="s">
        <v>51</v>
      </c>
      <c r="C83" s="18">
        <f>D83+E83</f>
        <v>1800000</v>
      </c>
      <c r="D83" s="18">
        <v>1800000</v>
      </c>
      <c r="E83" s="18"/>
      <c r="F83" s="18"/>
      <c r="G83" s="15"/>
      <c r="H83" s="15"/>
      <c r="I83" s="15"/>
      <c r="J83" s="15"/>
      <c r="K83" s="15"/>
      <c r="L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23" customFormat="1" ht="32.450000000000003" hidden="1" customHeight="1">
      <c r="A84" s="65">
        <v>24061600</v>
      </c>
      <c r="B84" s="44" t="s">
        <v>55</v>
      </c>
      <c r="C84" s="18">
        <f>D84+E84</f>
        <v>0</v>
      </c>
      <c r="D84" s="22"/>
      <c r="E84" s="22"/>
      <c r="F84" s="22"/>
      <c r="G84" s="21"/>
      <c r="H84" s="21"/>
      <c r="I84" s="21"/>
      <c r="J84" s="21"/>
      <c r="K84" s="21"/>
      <c r="L84" s="21"/>
      <c r="IK84" s="21"/>
      <c r="IL84" s="21"/>
      <c r="IM84" s="21"/>
      <c r="IN84" s="21"/>
      <c r="IO84" s="21"/>
      <c r="IP84" s="21"/>
      <c r="IQ84" s="21"/>
      <c r="IR84" s="21"/>
      <c r="IS84" s="21"/>
    </row>
    <row r="85" spans="1:253" s="23" customFormat="1" ht="47.45" hidden="1" customHeight="1">
      <c r="A85" s="65">
        <v>24062100</v>
      </c>
      <c r="B85" s="44" t="s">
        <v>50</v>
      </c>
      <c r="C85" s="18">
        <f>D85+E85</f>
        <v>80000</v>
      </c>
      <c r="D85" s="22"/>
      <c r="E85" s="22">
        <v>80000</v>
      </c>
      <c r="F85" s="22"/>
      <c r="G85" s="21"/>
      <c r="H85" s="21"/>
      <c r="I85" s="21"/>
      <c r="J85" s="21"/>
      <c r="K85" s="21"/>
      <c r="L85" s="21"/>
      <c r="IK85" s="21"/>
      <c r="IL85" s="21"/>
      <c r="IM85" s="21"/>
      <c r="IN85" s="21"/>
      <c r="IO85" s="21"/>
      <c r="IP85" s="21"/>
      <c r="IQ85" s="21"/>
      <c r="IR85" s="21"/>
      <c r="IS85" s="21"/>
    </row>
    <row r="86" spans="1:253" s="16" customFormat="1" ht="30.6" hidden="1" customHeight="1">
      <c r="A86" s="65">
        <v>24170000</v>
      </c>
      <c r="B86" s="44" t="s">
        <v>52</v>
      </c>
      <c r="C86" s="18">
        <f>D86+E86</f>
        <v>0</v>
      </c>
      <c r="D86" s="22"/>
      <c r="E86" s="22"/>
      <c r="F86" s="22">
        <f>E86</f>
        <v>0</v>
      </c>
      <c r="G86" s="15"/>
      <c r="H86" s="15"/>
      <c r="I86" s="15"/>
      <c r="J86" s="15"/>
      <c r="K86" s="15"/>
      <c r="L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6" customFormat="1" ht="16.149999999999999" hidden="1" customHeight="1">
      <c r="A87" s="65">
        <v>25000000</v>
      </c>
      <c r="B87" s="45" t="s">
        <v>13</v>
      </c>
      <c r="C87" s="18">
        <f>C88</f>
        <v>15676792</v>
      </c>
      <c r="D87" s="18"/>
      <c r="E87" s="18">
        <f>E88</f>
        <v>15676792</v>
      </c>
      <c r="F87" s="18"/>
      <c r="G87" s="15"/>
      <c r="H87" s="15"/>
      <c r="I87" s="15"/>
      <c r="J87" s="15"/>
      <c r="K87" s="15"/>
      <c r="L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6" customFormat="1" ht="30" hidden="1" customHeight="1">
      <c r="A88" s="65">
        <v>25010000</v>
      </c>
      <c r="B88" s="44" t="s">
        <v>45</v>
      </c>
      <c r="C88" s="18">
        <f t="shared" si="2"/>
        <v>15676792</v>
      </c>
      <c r="D88" s="18"/>
      <c r="E88" s="19">
        <f>E89+E90</f>
        <v>15676792</v>
      </c>
      <c r="F88" s="18"/>
      <c r="G88" s="15"/>
      <c r="H88" s="15"/>
      <c r="I88" s="15"/>
      <c r="J88" s="15"/>
      <c r="K88" s="15"/>
      <c r="L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23" customFormat="1" ht="31.5" hidden="1">
      <c r="A89" s="65">
        <v>25010100</v>
      </c>
      <c r="B89" s="44" t="s">
        <v>46</v>
      </c>
      <c r="C89" s="18">
        <f t="shared" si="2"/>
        <v>15326067</v>
      </c>
      <c r="D89" s="18"/>
      <c r="E89" s="18">
        <v>15326067</v>
      </c>
      <c r="F89" s="18"/>
      <c r="G89" s="21"/>
      <c r="H89" s="21"/>
      <c r="I89" s="21"/>
      <c r="J89" s="21"/>
      <c r="K89" s="21"/>
      <c r="L89" s="21"/>
      <c r="IK89" s="21"/>
      <c r="IL89" s="21"/>
      <c r="IM89" s="21"/>
      <c r="IN89" s="21"/>
      <c r="IO89" s="21"/>
      <c r="IP89" s="21"/>
      <c r="IQ89" s="21"/>
      <c r="IR89" s="21"/>
      <c r="IS89" s="21"/>
    </row>
    <row r="90" spans="1:253" s="23" customFormat="1" ht="31.5" hidden="1" customHeight="1">
      <c r="A90" s="65">
        <v>25010300</v>
      </c>
      <c r="B90" s="44" t="s">
        <v>124</v>
      </c>
      <c r="C90" s="18">
        <f t="shared" si="2"/>
        <v>350725</v>
      </c>
      <c r="D90" s="18"/>
      <c r="E90" s="18">
        <v>350725</v>
      </c>
      <c r="F90" s="18"/>
      <c r="G90" s="21"/>
      <c r="H90" s="21"/>
      <c r="I90" s="21"/>
      <c r="J90" s="21"/>
      <c r="K90" s="21"/>
      <c r="L90" s="21"/>
      <c r="IK90" s="21"/>
      <c r="IL90" s="21"/>
      <c r="IM90" s="21"/>
      <c r="IN90" s="21"/>
      <c r="IO90" s="21"/>
      <c r="IP90" s="21"/>
      <c r="IQ90" s="21"/>
      <c r="IR90" s="21"/>
      <c r="IS90" s="21"/>
    </row>
    <row r="91" spans="1:253" s="16" customFormat="1" ht="18.75" hidden="1" customHeight="1">
      <c r="A91" s="65">
        <v>30000000</v>
      </c>
      <c r="B91" s="44" t="s">
        <v>53</v>
      </c>
      <c r="C91" s="18">
        <f>C92+C97</f>
        <v>350000</v>
      </c>
      <c r="D91" s="18">
        <f>D92</f>
        <v>0</v>
      </c>
      <c r="E91" s="18">
        <f>E92+E97</f>
        <v>350000</v>
      </c>
      <c r="F91" s="18">
        <f>F92+F97</f>
        <v>350000</v>
      </c>
      <c r="G91" s="15"/>
      <c r="H91" s="15"/>
      <c r="I91" s="15"/>
      <c r="J91" s="15"/>
      <c r="K91" s="15"/>
      <c r="L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6" customFormat="1" ht="18" hidden="1" customHeight="1">
      <c r="A92" s="65">
        <v>31000000</v>
      </c>
      <c r="B92" s="44" t="s">
        <v>63</v>
      </c>
      <c r="C92" s="18">
        <f>C96</f>
        <v>100000</v>
      </c>
      <c r="D92" s="18">
        <f>D93+D95</f>
        <v>0</v>
      </c>
      <c r="E92" s="18">
        <f>E96</f>
        <v>100000</v>
      </c>
      <c r="F92" s="18">
        <f>F96</f>
        <v>100000</v>
      </c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6" customFormat="1" ht="48.6" hidden="1" customHeight="1">
      <c r="A93" s="65">
        <v>31010000</v>
      </c>
      <c r="B93" s="44" t="s">
        <v>64</v>
      </c>
      <c r="C93" s="18">
        <f>D93+E93</f>
        <v>0</v>
      </c>
      <c r="D93" s="18">
        <f>D94</f>
        <v>0</v>
      </c>
      <c r="E93" s="18"/>
      <c r="F93" s="18"/>
      <c r="G93" s="15"/>
      <c r="H93" s="15"/>
      <c r="I93" s="15"/>
      <c r="J93" s="15"/>
      <c r="K93" s="15"/>
      <c r="L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23" customFormat="1" ht="63" hidden="1">
      <c r="A94" s="65">
        <v>31010200</v>
      </c>
      <c r="B94" s="44" t="s">
        <v>65</v>
      </c>
      <c r="C94" s="18">
        <f>D94</f>
        <v>0</v>
      </c>
      <c r="D94" s="18"/>
      <c r="E94" s="18"/>
      <c r="F94" s="18"/>
      <c r="G94" s="21"/>
      <c r="H94" s="21"/>
      <c r="I94" s="21"/>
      <c r="J94" s="21"/>
      <c r="K94" s="21"/>
      <c r="L94" s="21"/>
      <c r="IK94" s="21"/>
      <c r="IL94" s="21"/>
      <c r="IM94" s="21"/>
      <c r="IN94" s="21"/>
      <c r="IO94" s="21"/>
      <c r="IP94" s="21"/>
      <c r="IQ94" s="21"/>
      <c r="IR94" s="21"/>
      <c r="IS94" s="21"/>
    </row>
    <row r="95" spans="1:253" s="23" customFormat="1" ht="31.5" hidden="1">
      <c r="A95" s="65">
        <v>31020000</v>
      </c>
      <c r="B95" s="44" t="s">
        <v>66</v>
      </c>
      <c r="C95" s="18">
        <f>D95</f>
        <v>0</v>
      </c>
      <c r="D95" s="18">
        <f>3000-3000</f>
        <v>0</v>
      </c>
      <c r="E95" s="18"/>
      <c r="F95" s="18"/>
      <c r="G95" s="21"/>
      <c r="H95" s="21"/>
      <c r="I95" s="21"/>
      <c r="J95" s="21"/>
      <c r="K95" s="21"/>
      <c r="L95" s="21"/>
      <c r="IK95" s="21"/>
      <c r="IL95" s="21"/>
      <c r="IM95" s="21"/>
      <c r="IN95" s="21"/>
      <c r="IO95" s="21"/>
      <c r="IP95" s="21"/>
      <c r="IQ95" s="21"/>
      <c r="IR95" s="21"/>
      <c r="IS95" s="21"/>
    </row>
    <row r="96" spans="1:253" s="16" customFormat="1" ht="34.9" hidden="1" customHeight="1">
      <c r="A96" s="65">
        <v>31030000</v>
      </c>
      <c r="B96" s="44" t="s">
        <v>68</v>
      </c>
      <c r="C96" s="18">
        <f>D96+E96</f>
        <v>100000</v>
      </c>
      <c r="D96" s="18"/>
      <c r="E96" s="18">
        <v>100000</v>
      </c>
      <c r="F96" s="18">
        <f>E96</f>
        <v>100000</v>
      </c>
      <c r="G96" s="15"/>
      <c r="H96" s="15"/>
      <c r="I96" s="15"/>
      <c r="J96" s="15"/>
      <c r="K96" s="15"/>
      <c r="L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6" customFormat="1" ht="18" hidden="1" customHeight="1">
      <c r="A97" s="65">
        <v>33000000</v>
      </c>
      <c r="B97" s="45" t="s">
        <v>56</v>
      </c>
      <c r="C97" s="18">
        <f t="shared" ref="C97:F98" si="3">C98</f>
        <v>250000</v>
      </c>
      <c r="D97" s="18"/>
      <c r="E97" s="18">
        <f t="shared" si="3"/>
        <v>250000</v>
      </c>
      <c r="F97" s="18">
        <f t="shared" si="3"/>
        <v>250000</v>
      </c>
      <c r="G97" s="15"/>
      <c r="H97" s="15"/>
      <c r="I97" s="15"/>
      <c r="J97" s="15"/>
      <c r="K97" s="15"/>
      <c r="L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6" customFormat="1" ht="18" hidden="1" customHeight="1">
      <c r="A98" s="65">
        <v>33010000</v>
      </c>
      <c r="B98" s="44" t="s">
        <v>57</v>
      </c>
      <c r="C98" s="18">
        <f t="shared" si="3"/>
        <v>250000</v>
      </c>
      <c r="D98" s="18"/>
      <c r="E98" s="18">
        <f t="shared" si="3"/>
        <v>250000</v>
      </c>
      <c r="F98" s="18">
        <f t="shared" si="3"/>
        <v>250000</v>
      </c>
      <c r="G98" s="15"/>
      <c r="H98" s="15"/>
      <c r="I98" s="15"/>
      <c r="J98" s="15"/>
      <c r="K98" s="15"/>
      <c r="L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23" customFormat="1" ht="64.150000000000006" hidden="1" customHeight="1">
      <c r="A99" s="65">
        <v>33010100</v>
      </c>
      <c r="B99" s="44" t="s">
        <v>61</v>
      </c>
      <c r="C99" s="18">
        <f t="shared" ref="C99:C116" si="4">D99+E99</f>
        <v>250000</v>
      </c>
      <c r="D99" s="18"/>
      <c r="E99" s="18">
        <v>250000</v>
      </c>
      <c r="F99" s="18">
        <f>E99</f>
        <v>250000</v>
      </c>
      <c r="G99" s="21"/>
      <c r="H99" s="21"/>
      <c r="I99" s="21"/>
      <c r="J99" s="21"/>
      <c r="K99" s="21"/>
      <c r="L99" s="21"/>
      <c r="IK99" s="21"/>
      <c r="IL99" s="21"/>
      <c r="IM99" s="21"/>
      <c r="IN99" s="21"/>
      <c r="IO99" s="21"/>
      <c r="IP99" s="21"/>
      <c r="IQ99" s="21"/>
      <c r="IR99" s="21"/>
      <c r="IS99" s="21"/>
    </row>
    <row r="100" spans="1:253" s="23" customFormat="1" ht="15.75" hidden="1">
      <c r="A100" s="65">
        <v>50000000</v>
      </c>
      <c r="B100" s="45" t="s">
        <v>9</v>
      </c>
      <c r="C100" s="18">
        <f>D100+E100</f>
        <v>2050000</v>
      </c>
      <c r="D100" s="22"/>
      <c r="E100" s="22">
        <f>E101</f>
        <v>2050000</v>
      </c>
      <c r="F100" s="67"/>
      <c r="G100" s="21"/>
      <c r="H100" s="33"/>
      <c r="I100" s="21"/>
      <c r="J100" s="21"/>
      <c r="K100" s="21"/>
      <c r="L100" s="21"/>
      <c r="IK100" s="21"/>
      <c r="IL100" s="21"/>
      <c r="IM100" s="21"/>
      <c r="IN100" s="21"/>
      <c r="IO100" s="21"/>
      <c r="IP100" s="21"/>
      <c r="IQ100" s="21"/>
      <c r="IR100" s="21"/>
      <c r="IS100" s="21"/>
    </row>
    <row r="101" spans="1:253" s="23" customFormat="1" ht="49.9" hidden="1" customHeight="1">
      <c r="A101" s="65">
        <v>50110000</v>
      </c>
      <c r="B101" s="44" t="s">
        <v>47</v>
      </c>
      <c r="C101" s="18">
        <f>D101+E101</f>
        <v>2050000</v>
      </c>
      <c r="D101" s="22"/>
      <c r="E101" s="22">
        <v>2050000</v>
      </c>
      <c r="F101" s="67"/>
      <c r="G101" s="21"/>
      <c r="H101" s="34"/>
      <c r="I101" s="21"/>
      <c r="J101" s="21"/>
      <c r="K101" s="21"/>
      <c r="L101" s="21"/>
      <c r="IK101" s="21"/>
      <c r="IL101" s="21"/>
      <c r="IM101" s="21"/>
      <c r="IN101" s="21"/>
      <c r="IO101" s="21"/>
      <c r="IP101" s="21"/>
      <c r="IQ101" s="21"/>
      <c r="IR101" s="21"/>
      <c r="IS101" s="21"/>
    </row>
    <row r="102" spans="1:253" s="23" customFormat="1" ht="26.25" hidden="1" customHeight="1">
      <c r="A102" s="65"/>
      <c r="B102" s="74" t="s">
        <v>104</v>
      </c>
      <c r="C102" s="75">
        <f>D102+E102</f>
        <v>612681786</v>
      </c>
      <c r="D102" s="75">
        <f>D13+D57+D91+D100</f>
        <v>593974994</v>
      </c>
      <c r="E102" s="75">
        <f>E13+E57+E91+E100</f>
        <v>18706792</v>
      </c>
      <c r="F102" s="75">
        <f>F13+F57+F91+F100</f>
        <v>350000</v>
      </c>
      <c r="G102" s="21"/>
      <c r="H102" s="34"/>
      <c r="I102" s="21"/>
      <c r="J102" s="21"/>
      <c r="K102" s="21"/>
      <c r="L102" s="21"/>
      <c r="IK102" s="21"/>
      <c r="IL102" s="21"/>
      <c r="IM102" s="21"/>
      <c r="IN102" s="21"/>
      <c r="IO102" s="21"/>
      <c r="IP102" s="21"/>
      <c r="IQ102" s="21"/>
      <c r="IR102" s="21"/>
      <c r="IS102" s="21"/>
    </row>
    <row r="103" spans="1:253" s="32" customFormat="1" ht="15" customHeight="1">
      <c r="A103" s="65">
        <v>40000000</v>
      </c>
      <c r="B103" s="45" t="s">
        <v>1</v>
      </c>
      <c r="C103" s="18">
        <f t="shared" si="4"/>
        <v>272788289</v>
      </c>
      <c r="D103" s="18">
        <f>D104</f>
        <v>242788289</v>
      </c>
      <c r="E103" s="18">
        <f>E104</f>
        <v>30000000</v>
      </c>
      <c r="F103" s="18">
        <f>F104</f>
        <v>30000000</v>
      </c>
      <c r="G103" s="31"/>
      <c r="H103" s="31"/>
      <c r="I103" s="48"/>
      <c r="J103" s="31"/>
      <c r="K103" s="31"/>
      <c r="L103" s="31"/>
      <c r="IK103" s="31"/>
      <c r="IL103" s="31"/>
      <c r="IM103" s="31"/>
      <c r="IN103" s="31"/>
      <c r="IO103" s="31"/>
      <c r="IP103" s="31"/>
      <c r="IQ103" s="31"/>
      <c r="IR103" s="31"/>
      <c r="IS103" s="31"/>
    </row>
    <row r="104" spans="1:253" s="16" customFormat="1" ht="15.75" customHeight="1">
      <c r="A104" s="65">
        <v>41000000</v>
      </c>
      <c r="B104" s="45" t="s">
        <v>14</v>
      </c>
      <c r="C104" s="19">
        <f t="shared" si="4"/>
        <v>272788289</v>
      </c>
      <c r="D104" s="40">
        <f>D105+D113+D117+D123</f>
        <v>242788289</v>
      </c>
      <c r="E104" s="40">
        <f>E105+E113+E117+E123</f>
        <v>30000000</v>
      </c>
      <c r="F104" s="40">
        <f>F105+F113+F117+F123</f>
        <v>30000000</v>
      </c>
      <c r="G104" s="15"/>
      <c r="H104" s="15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6" customFormat="1" ht="16.899999999999999" hidden="1" customHeight="1">
      <c r="A105" s="65">
        <v>41020000</v>
      </c>
      <c r="B105" s="45" t="s">
        <v>82</v>
      </c>
      <c r="C105" s="19">
        <f t="shared" si="4"/>
        <v>14344300</v>
      </c>
      <c r="D105" s="40">
        <f>D106+D112</f>
        <v>14344300</v>
      </c>
      <c r="E105" s="40"/>
      <c r="F105" s="67"/>
      <c r="G105" s="15"/>
      <c r="H105" s="15"/>
      <c r="I105" s="15"/>
      <c r="J105" s="15"/>
      <c r="K105" s="15"/>
      <c r="L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23" customFormat="1" ht="13.5" hidden="1" customHeight="1">
      <c r="A106" s="65">
        <v>41020900</v>
      </c>
      <c r="B106" s="45" t="s">
        <v>72</v>
      </c>
      <c r="C106" s="19">
        <f>D106+E106</f>
        <v>0</v>
      </c>
      <c r="D106" s="40"/>
      <c r="E106" s="40"/>
      <c r="F106" s="67"/>
      <c r="G106" s="21"/>
      <c r="H106" s="21"/>
      <c r="I106" s="21"/>
      <c r="J106" s="21"/>
      <c r="K106" s="21"/>
      <c r="L106" s="21"/>
      <c r="IK106" s="21"/>
      <c r="IL106" s="21"/>
      <c r="IM106" s="21"/>
      <c r="IN106" s="21"/>
      <c r="IO106" s="21"/>
      <c r="IP106" s="21"/>
      <c r="IQ106" s="21"/>
      <c r="IR106" s="21"/>
      <c r="IS106" s="21"/>
    </row>
    <row r="107" spans="1:253" s="23" customFormat="1" ht="13.5" hidden="1" customHeight="1">
      <c r="A107" s="65"/>
      <c r="B107" s="63" t="s">
        <v>73</v>
      </c>
      <c r="C107" s="19"/>
      <c r="D107" s="40"/>
      <c r="E107" s="40"/>
      <c r="F107" s="67"/>
      <c r="G107" s="21"/>
      <c r="H107" s="21"/>
      <c r="I107" s="21"/>
      <c r="J107" s="21"/>
      <c r="K107" s="21"/>
      <c r="L107" s="21"/>
      <c r="IK107" s="21"/>
      <c r="IL107" s="21"/>
      <c r="IM107" s="21"/>
      <c r="IN107" s="21"/>
      <c r="IO107" s="21"/>
      <c r="IP107" s="21"/>
      <c r="IQ107" s="21"/>
      <c r="IR107" s="21"/>
      <c r="IS107" s="21"/>
    </row>
    <row r="108" spans="1:253" s="23" customFormat="1" ht="13.5" hidden="1" customHeight="1">
      <c r="A108" s="65"/>
      <c r="B108" s="63" t="s">
        <v>75</v>
      </c>
      <c r="C108" s="19">
        <f t="shared" si="4"/>
        <v>0</v>
      </c>
      <c r="D108" s="40"/>
      <c r="E108" s="40"/>
      <c r="F108" s="67"/>
      <c r="G108" s="21"/>
      <c r="H108" s="21"/>
      <c r="I108" s="21"/>
      <c r="J108" s="21"/>
      <c r="K108" s="21"/>
      <c r="L108" s="21"/>
      <c r="IK108" s="21"/>
      <c r="IL108" s="21"/>
      <c r="IM108" s="21"/>
      <c r="IN108" s="21"/>
      <c r="IO108" s="21"/>
      <c r="IP108" s="21"/>
      <c r="IQ108" s="21"/>
      <c r="IR108" s="21"/>
      <c r="IS108" s="21"/>
    </row>
    <row r="109" spans="1:253" s="23" customFormat="1" ht="13.5" hidden="1" customHeight="1">
      <c r="A109" s="65"/>
      <c r="B109" s="63" t="s">
        <v>76</v>
      </c>
      <c r="C109" s="19">
        <f t="shared" si="4"/>
        <v>0</v>
      </c>
      <c r="D109" s="40"/>
      <c r="E109" s="40"/>
      <c r="F109" s="67"/>
      <c r="G109" s="21"/>
      <c r="H109" s="21"/>
      <c r="I109" s="21"/>
      <c r="J109" s="21"/>
      <c r="K109" s="21"/>
      <c r="L109" s="21"/>
      <c r="IK109" s="21"/>
      <c r="IL109" s="21"/>
      <c r="IM109" s="21"/>
      <c r="IN109" s="21"/>
      <c r="IO109" s="21"/>
      <c r="IP109" s="21"/>
      <c r="IQ109" s="21"/>
      <c r="IR109" s="21"/>
      <c r="IS109" s="21"/>
    </row>
    <row r="110" spans="1:253" s="23" customFormat="1" ht="17.25" hidden="1" customHeight="1">
      <c r="A110" s="65"/>
      <c r="B110" s="63" t="s">
        <v>77</v>
      </c>
      <c r="C110" s="39"/>
      <c r="D110" s="41"/>
      <c r="E110" s="40"/>
      <c r="F110" s="67"/>
      <c r="G110" s="21"/>
      <c r="H110" s="21"/>
      <c r="I110" s="21"/>
      <c r="J110" s="21"/>
      <c r="K110" s="21"/>
      <c r="L110" s="21"/>
      <c r="IK110" s="21"/>
      <c r="IL110" s="21"/>
      <c r="IM110" s="21"/>
      <c r="IN110" s="21"/>
      <c r="IO110" s="21"/>
      <c r="IP110" s="21"/>
      <c r="IQ110" s="21"/>
      <c r="IR110" s="21"/>
      <c r="IS110" s="21"/>
    </row>
    <row r="111" spans="1:253" s="23" customFormat="1" ht="16.5" hidden="1" customHeight="1">
      <c r="A111" s="65"/>
      <c r="B111" s="63" t="s">
        <v>79</v>
      </c>
      <c r="C111" s="39">
        <f>D111</f>
        <v>0</v>
      </c>
      <c r="D111" s="41"/>
      <c r="E111" s="40"/>
      <c r="F111" s="67"/>
      <c r="G111" s="21"/>
      <c r="H111" s="21"/>
      <c r="I111" s="21"/>
      <c r="J111" s="21"/>
      <c r="K111" s="21"/>
      <c r="L111" s="21"/>
      <c r="IK111" s="21"/>
      <c r="IL111" s="21"/>
      <c r="IM111" s="21"/>
      <c r="IN111" s="21"/>
      <c r="IO111" s="21"/>
      <c r="IP111" s="21"/>
      <c r="IQ111" s="21"/>
      <c r="IR111" s="21"/>
      <c r="IS111" s="21"/>
    </row>
    <row r="112" spans="1:253" s="23" customFormat="1" ht="64.150000000000006" hidden="1" customHeight="1">
      <c r="A112" s="65">
        <v>41021000</v>
      </c>
      <c r="B112" s="45" t="s">
        <v>86</v>
      </c>
      <c r="C112" s="19">
        <f>D112+E112</f>
        <v>14344300</v>
      </c>
      <c r="D112" s="40">
        <v>14344300</v>
      </c>
      <c r="E112" s="40"/>
      <c r="F112" s="67"/>
      <c r="G112" s="21"/>
      <c r="H112" s="21"/>
      <c r="I112" s="21"/>
      <c r="J112" s="21"/>
      <c r="K112" s="21"/>
      <c r="L112" s="21"/>
      <c r="IK112" s="21"/>
      <c r="IL112" s="21"/>
      <c r="IM112" s="21"/>
      <c r="IN112" s="21"/>
      <c r="IO112" s="21"/>
      <c r="IP112" s="21"/>
      <c r="IQ112" s="21"/>
      <c r="IR112" s="21"/>
      <c r="IS112" s="21"/>
    </row>
    <row r="113" spans="1:253" s="16" customFormat="1" ht="15.6" customHeight="1">
      <c r="A113" s="65">
        <v>41030000</v>
      </c>
      <c r="B113" s="45" t="s">
        <v>87</v>
      </c>
      <c r="C113" s="19">
        <f t="shared" si="4"/>
        <v>216999700</v>
      </c>
      <c r="D113" s="19">
        <f>SUM(D114:D116)</f>
        <v>216999700</v>
      </c>
      <c r="E113" s="19"/>
      <c r="F113" s="18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23" customFormat="1" ht="16.149999999999999" customHeight="1">
      <c r="A114" s="65">
        <v>41033900</v>
      </c>
      <c r="B114" s="44" t="s">
        <v>48</v>
      </c>
      <c r="C114" s="19">
        <f t="shared" si="4"/>
        <v>213390500</v>
      </c>
      <c r="D114" s="40">
        <f>214795100-1404600</f>
        <v>213390500</v>
      </c>
      <c r="E114" s="40"/>
      <c r="F114" s="67"/>
      <c r="G114" s="21"/>
      <c r="H114" s="21"/>
      <c r="I114" s="21"/>
      <c r="J114" s="21"/>
      <c r="K114" s="21"/>
      <c r="L114" s="21"/>
      <c r="IK114" s="21"/>
      <c r="IL114" s="21"/>
      <c r="IM114" s="21"/>
      <c r="IN114" s="21"/>
      <c r="IO114" s="21"/>
      <c r="IP114" s="21"/>
      <c r="IQ114" s="21"/>
      <c r="IR114" s="21"/>
      <c r="IS114" s="21"/>
    </row>
    <row r="115" spans="1:253" s="23" customFormat="1" ht="61.5" customHeight="1">
      <c r="A115" s="65">
        <v>41034600</v>
      </c>
      <c r="B115" s="44" t="s">
        <v>158</v>
      </c>
      <c r="C115" s="19">
        <f>D115+E115</f>
        <v>3609200</v>
      </c>
      <c r="D115" s="40">
        <v>3609200</v>
      </c>
      <c r="E115" s="40"/>
      <c r="F115" s="67"/>
      <c r="G115" s="21"/>
      <c r="H115" s="21"/>
      <c r="I115" s="21"/>
      <c r="J115" s="21"/>
      <c r="K115" s="21"/>
      <c r="L115" s="21"/>
      <c r="IK115" s="21"/>
      <c r="IL115" s="21"/>
      <c r="IM115" s="21"/>
      <c r="IN115" s="21"/>
      <c r="IO115" s="21"/>
      <c r="IP115" s="21"/>
      <c r="IQ115" s="21"/>
      <c r="IR115" s="21"/>
      <c r="IS115" s="21"/>
    </row>
    <row r="116" spans="1:253" s="23" customFormat="1" ht="47.25" hidden="1">
      <c r="A116" s="65">
        <v>41034500</v>
      </c>
      <c r="B116" s="44" t="s">
        <v>135</v>
      </c>
      <c r="C116" s="19">
        <f t="shared" si="4"/>
        <v>0</v>
      </c>
      <c r="D116" s="40"/>
      <c r="E116" s="40"/>
      <c r="F116" s="67"/>
      <c r="G116" s="21"/>
      <c r="H116" s="21"/>
      <c r="I116" s="21"/>
      <c r="J116" s="21"/>
      <c r="K116" s="21"/>
      <c r="L116" s="21"/>
      <c r="IK116" s="21"/>
      <c r="IL116" s="21"/>
      <c r="IM116" s="21"/>
      <c r="IN116" s="21"/>
      <c r="IO116" s="21"/>
      <c r="IP116" s="21"/>
      <c r="IQ116" s="21"/>
      <c r="IR116" s="21"/>
      <c r="IS116" s="21"/>
    </row>
    <row r="117" spans="1:253" s="16" customFormat="1" ht="16.149999999999999" hidden="1" customHeight="1">
      <c r="A117" s="65">
        <v>41040000</v>
      </c>
      <c r="B117" s="44" t="s">
        <v>90</v>
      </c>
      <c r="C117" s="19">
        <f>D117+E117</f>
        <v>0</v>
      </c>
      <c r="D117" s="40">
        <f>D118</f>
        <v>0</v>
      </c>
      <c r="E117" s="40"/>
      <c r="F117" s="67"/>
      <c r="G117" s="15"/>
      <c r="H117" s="35"/>
      <c r="I117" s="15"/>
      <c r="J117" s="15"/>
      <c r="K117" s="15"/>
      <c r="L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23" customFormat="1" ht="16.149999999999999" hidden="1" customHeight="1">
      <c r="A118" s="65">
        <v>41040400</v>
      </c>
      <c r="B118" s="44" t="s">
        <v>89</v>
      </c>
      <c r="C118" s="19">
        <f>D118+E118</f>
        <v>0</v>
      </c>
      <c r="D118" s="40">
        <f>D120</f>
        <v>0</v>
      </c>
      <c r="E118" s="40"/>
      <c r="F118" s="67"/>
      <c r="G118" s="21"/>
      <c r="H118" s="34"/>
      <c r="I118" s="21"/>
      <c r="J118" s="21"/>
      <c r="K118" s="21"/>
      <c r="L118" s="21"/>
      <c r="IK118" s="21"/>
      <c r="IL118" s="21"/>
      <c r="IM118" s="21"/>
      <c r="IN118" s="21"/>
      <c r="IO118" s="21"/>
      <c r="IP118" s="21"/>
      <c r="IQ118" s="21"/>
      <c r="IR118" s="21"/>
      <c r="IS118" s="21"/>
    </row>
    <row r="119" spans="1:253" s="23" customFormat="1" ht="15.75" hidden="1">
      <c r="A119" s="65"/>
      <c r="B119" s="44" t="s">
        <v>73</v>
      </c>
      <c r="C119" s="19"/>
      <c r="D119" s="40"/>
      <c r="E119" s="40"/>
      <c r="F119" s="67"/>
      <c r="G119" s="21"/>
      <c r="H119" s="34"/>
      <c r="I119" s="21"/>
      <c r="J119" s="21"/>
      <c r="K119" s="21"/>
      <c r="L119" s="21"/>
      <c r="IK119" s="21"/>
      <c r="IL119" s="21"/>
      <c r="IM119" s="21"/>
      <c r="IN119" s="21"/>
      <c r="IO119" s="21"/>
      <c r="IP119" s="21"/>
      <c r="IQ119" s="21"/>
      <c r="IR119" s="21"/>
      <c r="IS119" s="21"/>
    </row>
    <row r="120" spans="1:253" s="23" customFormat="1" ht="49.9" hidden="1" customHeight="1">
      <c r="A120" s="72"/>
      <c r="B120" s="79" t="s">
        <v>147</v>
      </c>
      <c r="C120" s="80"/>
      <c r="D120" s="81"/>
      <c r="E120" s="40"/>
      <c r="F120" s="67"/>
      <c r="G120" s="21"/>
      <c r="H120" s="34"/>
      <c r="I120" s="21"/>
      <c r="J120" s="21"/>
      <c r="K120" s="21"/>
      <c r="L120" s="21"/>
      <c r="IK120" s="21"/>
      <c r="IL120" s="21"/>
      <c r="IM120" s="21"/>
      <c r="IN120" s="21"/>
      <c r="IO120" s="21"/>
      <c r="IP120" s="21"/>
      <c r="IQ120" s="21"/>
      <c r="IR120" s="21"/>
      <c r="IS120" s="21"/>
    </row>
    <row r="121" spans="1:253" s="23" customFormat="1" ht="49.15" hidden="1" customHeight="1">
      <c r="A121" s="72"/>
      <c r="B121" s="44" t="s">
        <v>126</v>
      </c>
      <c r="C121" s="19">
        <f>D121</f>
        <v>0</v>
      </c>
      <c r="D121" s="40"/>
      <c r="E121" s="40"/>
      <c r="F121" s="67"/>
      <c r="G121" s="21"/>
      <c r="H121" s="34"/>
      <c r="I121" s="21"/>
      <c r="J121" s="21"/>
      <c r="K121" s="21"/>
      <c r="L121" s="21"/>
      <c r="IK121" s="21"/>
      <c r="IL121" s="21"/>
      <c r="IM121" s="21"/>
      <c r="IN121" s="21"/>
      <c r="IO121" s="21"/>
      <c r="IP121" s="21"/>
      <c r="IQ121" s="21"/>
      <c r="IR121" s="21"/>
      <c r="IS121" s="21"/>
    </row>
    <row r="122" spans="1:253" s="23" customFormat="1" ht="14.25" hidden="1" customHeight="1">
      <c r="A122" s="72"/>
      <c r="B122" s="44"/>
      <c r="C122" s="19">
        <f>D122</f>
        <v>0</v>
      </c>
      <c r="D122" s="40"/>
      <c r="E122" s="40"/>
      <c r="F122" s="67"/>
      <c r="G122" s="21"/>
      <c r="H122" s="34"/>
      <c r="I122" s="21"/>
      <c r="J122" s="21"/>
      <c r="K122" s="21"/>
      <c r="L122" s="21"/>
      <c r="IK122" s="21"/>
      <c r="IL122" s="21"/>
      <c r="IM122" s="21"/>
      <c r="IN122" s="21"/>
      <c r="IO122" s="21"/>
      <c r="IP122" s="21"/>
      <c r="IQ122" s="21"/>
      <c r="IR122" s="21"/>
      <c r="IS122" s="21"/>
    </row>
    <row r="123" spans="1:253" s="23" customFormat="1" ht="15" hidden="1" customHeight="1">
      <c r="A123" s="72">
        <v>41050000</v>
      </c>
      <c r="B123" s="44" t="s">
        <v>80</v>
      </c>
      <c r="C123" s="19">
        <f>D123+E123</f>
        <v>41444289</v>
      </c>
      <c r="D123" s="40">
        <f>D124+D125+D126+D127+D128+D129+D130+D133+D136+D140+D144+D148+D153+D158+D165+D169</f>
        <v>11444289</v>
      </c>
      <c r="E123" s="40">
        <f>E124+E125+E126+E127+E128+E129+E130+E133+E136+E140+E144+E148+E153+E158+E165+E169+E152</f>
        <v>30000000</v>
      </c>
      <c r="F123" s="40">
        <f>F124+F125+F126+F127+F128+F129+F130+F133+F136+F140+F144+F148+F153+F158+F165+F169+F152</f>
        <v>30000000</v>
      </c>
      <c r="G123" s="21"/>
      <c r="H123" s="34"/>
      <c r="I123" s="21"/>
      <c r="J123" s="21"/>
      <c r="K123" s="21"/>
      <c r="L123" s="21"/>
      <c r="IK123" s="21"/>
      <c r="IL123" s="21"/>
      <c r="IM123" s="21"/>
      <c r="IN123" s="21"/>
      <c r="IO123" s="21"/>
      <c r="IP123" s="21"/>
      <c r="IQ123" s="21"/>
      <c r="IR123" s="21"/>
      <c r="IS123" s="21"/>
    </row>
    <row r="124" spans="1:253" s="23" customFormat="1" ht="177.6" hidden="1" customHeight="1">
      <c r="A124" s="72">
        <v>41050100</v>
      </c>
      <c r="B124" s="46" t="s">
        <v>107</v>
      </c>
      <c r="C124" s="19">
        <f>D124</f>
        <v>0</v>
      </c>
      <c r="D124" s="40"/>
      <c r="E124" s="40"/>
      <c r="F124" s="67"/>
      <c r="G124" s="21"/>
      <c r="H124" s="38"/>
      <c r="I124" s="21"/>
      <c r="J124" s="21"/>
      <c r="K124" s="21"/>
      <c r="L124" s="21"/>
      <c r="IK124" s="21"/>
      <c r="IL124" s="21"/>
      <c r="IM124" s="21"/>
      <c r="IN124" s="21"/>
      <c r="IO124" s="21"/>
      <c r="IP124" s="21"/>
      <c r="IQ124" s="21"/>
      <c r="IR124" s="21"/>
      <c r="IS124" s="21"/>
    </row>
    <row r="125" spans="1:253" s="23" customFormat="1" ht="62.45" hidden="1" customHeight="1">
      <c r="A125" s="72">
        <v>41050200</v>
      </c>
      <c r="B125" s="44" t="s">
        <v>83</v>
      </c>
      <c r="C125" s="19">
        <f>D125</f>
        <v>0</v>
      </c>
      <c r="D125" s="40"/>
      <c r="E125" s="40"/>
      <c r="F125" s="67"/>
      <c r="G125" s="21"/>
      <c r="H125" s="38"/>
      <c r="I125" s="21"/>
      <c r="J125" s="21"/>
      <c r="K125" s="21"/>
      <c r="L125" s="21"/>
      <c r="IK125" s="21"/>
      <c r="IL125" s="21"/>
      <c r="IM125" s="21"/>
      <c r="IN125" s="21"/>
      <c r="IO125" s="21"/>
      <c r="IP125" s="21"/>
      <c r="IQ125" s="21"/>
      <c r="IR125" s="21"/>
      <c r="IS125" s="21"/>
    </row>
    <row r="126" spans="1:253" s="23" customFormat="1" ht="174.6" hidden="1" customHeight="1">
      <c r="A126" s="72">
        <v>41050300</v>
      </c>
      <c r="B126" s="46" t="s">
        <v>84</v>
      </c>
      <c r="C126" s="19">
        <f>D126</f>
        <v>0</v>
      </c>
      <c r="D126" s="40"/>
      <c r="E126" s="40"/>
      <c r="F126" s="67"/>
      <c r="G126" s="21"/>
      <c r="H126" s="38"/>
      <c r="I126" s="21"/>
      <c r="J126" s="21"/>
      <c r="K126" s="21"/>
      <c r="L126" s="21"/>
      <c r="IK126" s="21"/>
      <c r="IL126" s="21"/>
      <c r="IM126" s="21"/>
      <c r="IN126" s="21"/>
      <c r="IO126" s="21"/>
      <c r="IP126" s="21"/>
      <c r="IQ126" s="21"/>
      <c r="IR126" s="21"/>
      <c r="IS126" s="21"/>
    </row>
    <row r="127" spans="1:253" s="23" customFormat="1" ht="193.15" hidden="1" customHeight="1">
      <c r="A127" s="72">
        <v>41050400</v>
      </c>
      <c r="B127" s="46" t="s">
        <v>112</v>
      </c>
      <c r="C127" s="55">
        <f>D127</f>
        <v>0</v>
      </c>
      <c r="D127" s="56"/>
      <c r="E127" s="40"/>
      <c r="F127" s="67"/>
      <c r="G127" s="21"/>
      <c r="H127" s="38"/>
      <c r="I127" s="21"/>
      <c r="J127" s="21"/>
      <c r="K127" s="21"/>
      <c r="L127" s="21"/>
      <c r="IK127" s="21"/>
      <c r="IL127" s="21"/>
      <c r="IM127" s="21"/>
      <c r="IN127" s="21"/>
      <c r="IO127" s="21"/>
      <c r="IP127" s="21"/>
      <c r="IQ127" s="21"/>
      <c r="IR127" s="21"/>
      <c r="IS127" s="21"/>
    </row>
    <row r="128" spans="1:253" s="23" customFormat="1" ht="145.9" hidden="1" customHeight="1">
      <c r="A128" s="72">
        <v>41050700</v>
      </c>
      <c r="B128" s="46" t="s">
        <v>109</v>
      </c>
      <c r="C128" s="19">
        <f>D128</f>
        <v>0</v>
      </c>
      <c r="D128" s="40"/>
      <c r="E128" s="40"/>
      <c r="F128" s="67"/>
      <c r="G128" s="21"/>
      <c r="H128" s="34"/>
      <c r="I128" s="21"/>
      <c r="J128" s="21"/>
      <c r="K128" s="21"/>
      <c r="L128" s="21"/>
      <c r="IK128" s="21"/>
      <c r="IL128" s="21"/>
      <c r="IM128" s="21"/>
      <c r="IN128" s="21"/>
      <c r="IO128" s="21"/>
      <c r="IP128" s="21"/>
      <c r="IQ128" s="21"/>
      <c r="IR128" s="21"/>
      <c r="IS128" s="21"/>
    </row>
    <row r="129" spans="1:253" s="23" customFormat="1" ht="84" hidden="1" customHeight="1">
      <c r="A129" s="72">
        <v>41050900</v>
      </c>
      <c r="B129" s="46" t="s">
        <v>119</v>
      </c>
      <c r="C129" s="19">
        <f>D129+E129</f>
        <v>0</v>
      </c>
      <c r="D129" s="40"/>
      <c r="E129" s="40"/>
      <c r="F129" s="67"/>
      <c r="G129" s="21"/>
      <c r="H129" s="34"/>
      <c r="I129" s="21"/>
      <c r="J129" s="21"/>
      <c r="K129" s="21"/>
      <c r="L129" s="21"/>
      <c r="IK129" s="21"/>
      <c r="IL129" s="21"/>
      <c r="IM129" s="21"/>
      <c r="IN129" s="21"/>
      <c r="IO129" s="21"/>
      <c r="IP129" s="21"/>
      <c r="IQ129" s="21"/>
      <c r="IR129" s="21"/>
      <c r="IS129" s="21"/>
    </row>
    <row r="130" spans="1:253" s="23" customFormat="1" ht="34.15" hidden="1" customHeight="1">
      <c r="A130" s="72">
        <v>41051000</v>
      </c>
      <c r="B130" s="44" t="s">
        <v>108</v>
      </c>
      <c r="C130" s="19">
        <f>D130</f>
        <v>2528637</v>
      </c>
      <c r="D130" s="40">
        <f>D132</f>
        <v>2528637</v>
      </c>
      <c r="E130" s="40"/>
      <c r="F130" s="67"/>
      <c r="G130" s="21"/>
      <c r="H130" s="34"/>
      <c r="I130" s="21"/>
      <c r="J130" s="21"/>
      <c r="K130" s="21"/>
      <c r="L130" s="21"/>
      <c r="IK130" s="21"/>
      <c r="IL130" s="21"/>
      <c r="IM130" s="21"/>
      <c r="IN130" s="21"/>
      <c r="IO130" s="21"/>
      <c r="IP130" s="21"/>
      <c r="IQ130" s="21"/>
      <c r="IR130" s="21"/>
      <c r="IS130" s="21"/>
    </row>
    <row r="131" spans="1:253" s="23" customFormat="1" ht="19.149999999999999" hidden="1" customHeight="1">
      <c r="A131" s="72"/>
      <c r="B131" s="44" t="s">
        <v>73</v>
      </c>
      <c r="C131" s="19"/>
      <c r="D131" s="40"/>
      <c r="E131" s="40"/>
      <c r="F131" s="67"/>
      <c r="G131" s="21"/>
      <c r="H131" s="34"/>
      <c r="I131" s="21"/>
      <c r="J131" s="21"/>
      <c r="K131" s="21"/>
      <c r="L131" s="21"/>
      <c r="IK131" s="21"/>
      <c r="IL131" s="21"/>
      <c r="IM131" s="21"/>
      <c r="IN131" s="21"/>
      <c r="IO131" s="21"/>
      <c r="IP131" s="21"/>
      <c r="IQ131" s="21"/>
      <c r="IR131" s="21"/>
      <c r="IS131" s="21"/>
    </row>
    <row r="132" spans="1:253" s="23" customFormat="1" ht="16.899999999999999" hidden="1" customHeight="1">
      <c r="A132" s="72"/>
      <c r="B132" s="44" t="s">
        <v>122</v>
      </c>
      <c r="C132" s="19">
        <f>D132</f>
        <v>2528637</v>
      </c>
      <c r="D132" s="40">
        <v>2528637</v>
      </c>
      <c r="E132" s="40"/>
      <c r="F132" s="67"/>
      <c r="G132" s="21"/>
      <c r="H132" s="34"/>
      <c r="I132" s="21"/>
      <c r="J132" s="21"/>
      <c r="K132" s="21"/>
      <c r="L132" s="21"/>
      <c r="IK132" s="21"/>
      <c r="IL132" s="21"/>
      <c r="IM132" s="21"/>
      <c r="IN132" s="21"/>
      <c r="IO132" s="21"/>
      <c r="IP132" s="21"/>
      <c r="IQ132" s="21"/>
      <c r="IR132" s="21"/>
      <c r="IS132" s="21"/>
    </row>
    <row r="133" spans="1:253" s="23" customFormat="1" ht="30" hidden="1" customHeight="1">
      <c r="A133" s="72">
        <v>41051100</v>
      </c>
      <c r="B133" s="46" t="s">
        <v>96</v>
      </c>
      <c r="C133" s="55">
        <f>D133+E133</f>
        <v>0</v>
      </c>
      <c r="D133" s="56"/>
      <c r="E133" s="40"/>
      <c r="F133" s="22"/>
      <c r="G133" s="21"/>
      <c r="H133" s="34"/>
      <c r="I133" s="21"/>
      <c r="J133" s="21"/>
      <c r="K133" s="21"/>
      <c r="L133" s="21"/>
      <c r="IK133" s="21"/>
      <c r="IL133" s="21"/>
      <c r="IM133" s="21"/>
      <c r="IN133" s="21"/>
      <c r="IO133" s="21"/>
      <c r="IP133" s="21"/>
      <c r="IQ133" s="21"/>
      <c r="IR133" s="21"/>
      <c r="IS133" s="21"/>
    </row>
    <row r="134" spans="1:253" s="23" customFormat="1" ht="18.600000000000001" hidden="1" customHeight="1">
      <c r="A134" s="72"/>
      <c r="B134" s="46" t="s">
        <v>73</v>
      </c>
      <c r="C134" s="19"/>
      <c r="D134" s="40"/>
      <c r="E134" s="40"/>
      <c r="F134" s="22"/>
      <c r="G134" s="21"/>
      <c r="H134" s="34"/>
      <c r="I134" s="21"/>
      <c r="J134" s="21"/>
      <c r="K134" s="21"/>
      <c r="L134" s="21"/>
      <c r="IK134" s="21"/>
      <c r="IL134" s="21"/>
      <c r="IM134" s="21"/>
      <c r="IN134" s="21"/>
      <c r="IO134" s="21"/>
      <c r="IP134" s="21"/>
      <c r="IQ134" s="21"/>
      <c r="IR134" s="21"/>
      <c r="IS134" s="21"/>
    </row>
    <row r="135" spans="1:253" s="23" customFormat="1" ht="48" hidden="1" customHeight="1">
      <c r="A135" s="72"/>
      <c r="B135" s="46" t="s">
        <v>127</v>
      </c>
      <c r="C135" s="55">
        <f>D135+E135</f>
        <v>0</v>
      </c>
      <c r="D135" s="56"/>
      <c r="E135" s="40"/>
      <c r="F135" s="22"/>
      <c r="G135" s="21"/>
      <c r="H135" s="34"/>
      <c r="I135" s="21"/>
      <c r="J135" s="21"/>
      <c r="K135" s="21"/>
      <c r="L135" s="21"/>
      <c r="IK135" s="21"/>
      <c r="IL135" s="21"/>
      <c r="IM135" s="21"/>
      <c r="IN135" s="21"/>
      <c r="IO135" s="21"/>
      <c r="IP135" s="21"/>
      <c r="IQ135" s="21"/>
      <c r="IR135" s="21"/>
      <c r="IS135" s="21"/>
    </row>
    <row r="136" spans="1:253" s="23" customFormat="1" ht="46.15" hidden="1" customHeight="1">
      <c r="A136" s="72">
        <v>41051200</v>
      </c>
      <c r="B136" s="46" t="s">
        <v>98</v>
      </c>
      <c r="C136" s="19">
        <f>D136+E136</f>
        <v>2622429</v>
      </c>
      <c r="D136" s="40">
        <f>D138+D139</f>
        <v>2622429</v>
      </c>
      <c r="E136" s="40"/>
      <c r="F136" s="22"/>
      <c r="G136" s="21"/>
      <c r="H136" s="34"/>
      <c r="I136" s="21"/>
      <c r="J136" s="21"/>
      <c r="K136" s="21"/>
      <c r="L136" s="21"/>
      <c r="IK136" s="21"/>
      <c r="IL136" s="21"/>
      <c r="IM136" s="21"/>
      <c r="IN136" s="21"/>
      <c r="IO136" s="21"/>
      <c r="IP136" s="21"/>
      <c r="IQ136" s="21"/>
      <c r="IR136" s="21"/>
      <c r="IS136" s="21"/>
    </row>
    <row r="137" spans="1:253" s="23" customFormat="1" ht="16.899999999999999" hidden="1" customHeight="1">
      <c r="A137" s="72"/>
      <c r="B137" s="46" t="s">
        <v>73</v>
      </c>
      <c r="C137" s="19"/>
      <c r="D137" s="40"/>
      <c r="E137" s="40"/>
      <c r="F137" s="67"/>
      <c r="G137" s="21"/>
      <c r="H137" s="34"/>
      <c r="I137" s="21"/>
      <c r="J137" s="21"/>
      <c r="K137" s="21"/>
      <c r="L137" s="21"/>
      <c r="IK137" s="21"/>
      <c r="IL137" s="21"/>
      <c r="IM137" s="21"/>
      <c r="IN137" s="21"/>
      <c r="IO137" s="21"/>
      <c r="IP137" s="21"/>
      <c r="IQ137" s="21"/>
      <c r="IR137" s="21"/>
      <c r="IS137" s="21"/>
    </row>
    <row r="138" spans="1:253" s="23" customFormat="1" ht="18.600000000000001" hidden="1" customHeight="1">
      <c r="A138" s="72"/>
      <c r="B138" s="46" t="s">
        <v>145</v>
      </c>
      <c r="C138" s="19">
        <f>D138</f>
        <v>1739665</v>
      </c>
      <c r="D138" s="40">
        <v>1739665</v>
      </c>
      <c r="E138" s="40"/>
      <c r="F138" s="67"/>
      <c r="G138" s="21"/>
      <c r="H138" s="34"/>
      <c r="I138" s="21"/>
      <c r="J138" s="21"/>
      <c r="K138" s="21"/>
      <c r="L138" s="21"/>
      <c r="IK138" s="21"/>
      <c r="IL138" s="21"/>
      <c r="IM138" s="21"/>
      <c r="IN138" s="21"/>
      <c r="IO138" s="21"/>
      <c r="IP138" s="21"/>
      <c r="IQ138" s="21"/>
      <c r="IR138" s="21"/>
      <c r="IS138" s="21"/>
    </row>
    <row r="139" spans="1:253" s="23" customFormat="1" ht="16.5" hidden="1" customHeight="1">
      <c r="A139" s="72"/>
      <c r="B139" s="46" t="s">
        <v>146</v>
      </c>
      <c r="C139" s="19">
        <f t="shared" ref="C139:C151" si="5">D139</f>
        <v>882764</v>
      </c>
      <c r="D139" s="40">
        <v>882764</v>
      </c>
      <c r="E139" s="40"/>
      <c r="F139" s="67"/>
      <c r="G139" s="21"/>
      <c r="H139" s="34"/>
      <c r="I139" s="21"/>
      <c r="J139" s="21"/>
      <c r="K139" s="21"/>
      <c r="L139" s="21"/>
      <c r="IK139" s="21"/>
      <c r="IL139" s="21"/>
      <c r="IM139" s="21"/>
      <c r="IN139" s="21"/>
      <c r="IO139" s="21"/>
      <c r="IP139" s="21"/>
      <c r="IQ139" s="21"/>
      <c r="IR139" s="21"/>
      <c r="IS139" s="21"/>
    </row>
    <row r="140" spans="1:253" s="23" customFormat="1" ht="45" hidden="1" customHeight="1">
      <c r="A140" s="72">
        <v>41051400</v>
      </c>
      <c r="B140" s="46" t="s">
        <v>99</v>
      </c>
      <c r="C140" s="19">
        <f t="shared" si="5"/>
        <v>0</v>
      </c>
      <c r="D140" s="40">
        <f>D142+D143</f>
        <v>0</v>
      </c>
      <c r="E140" s="40"/>
      <c r="F140" s="22"/>
      <c r="G140" s="21"/>
      <c r="H140" s="34"/>
      <c r="I140" s="21"/>
      <c r="J140" s="21"/>
      <c r="K140" s="21"/>
      <c r="L140" s="21"/>
      <c r="IK140" s="21"/>
      <c r="IL140" s="21"/>
      <c r="IM140" s="21"/>
      <c r="IN140" s="21"/>
      <c r="IO140" s="21"/>
      <c r="IP140" s="21"/>
      <c r="IQ140" s="21"/>
      <c r="IR140" s="21"/>
      <c r="IS140" s="21"/>
    </row>
    <row r="141" spans="1:253" s="23" customFormat="1" ht="15.75" hidden="1">
      <c r="A141" s="72"/>
      <c r="B141" s="46" t="s">
        <v>73</v>
      </c>
      <c r="C141" s="19">
        <f t="shared" si="5"/>
        <v>0</v>
      </c>
      <c r="D141" s="40"/>
      <c r="E141" s="40"/>
      <c r="F141" s="22"/>
      <c r="G141" s="21"/>
      <c r="H141" s="34"/>
      <c r="I141" s="21"/>
      <c r="J141" s="21"/>
      <c r="K141" s="21"/>
      <c r="L141" s="21"/>
      <c r="IK141" s="21"/>
      <c r="IL141" s="21"/>
      <c r="IM141" s="21"/>
      <c r="IN141" s="21"/>
      <c r="IO141" s="21"/>
      <c r="IP141" s="21"/>
      <c r="IQ141" s="21"/>
      <c r="IR141" s="21"/>
      <c r="IS141" s="21"/>
    </row>
    <row r="142" spans="1:253" s="23" customFormat="1" ht="31.5" hidden="1">
      <c r="A142" s="72"/>
      <c r="B142" s="46" t="s">
        <v>130</v>
      </c>
      <c r="C142" s="19">
        <f t="shared" si="5"/>
        <v>0</v>
      </c>
      <c r="D142" s="40"/>
      <c r="E142" s="40"/>
      <c r="F142" s="22"/>
      <c r="G142" s="21"/>
      <c r="H142" s="34"/>
      <c r="I142" s="21"/>
      <c r="J142" s="21"/>
      <c r="K142" s="21"/>
      <c r="L142" s="21"/>
      <c r="IK142" s="21"/>
      <c r="IL142" s="21"/>
      <c r="IM142" s="21"/>
      <c r="IN142" s="21"/>
      <c r="IO142" s="21"/>
      <c r="IP142" s="21"/>
      <c r="IQ142" s="21"/>
      <c r="IR142" s="21"/>
      <c r="IS142" s="21"/>
    </row>
    <row r="143" spans="1:253" s="23" customFormat="1" ht="77.25" hidden="1" customHeight="1">
      <c r="A143" s="72"/>
      <c r="B143" s="82" t="s">
        <v>129</v>
      </c>
      <c r="C143" s="19">
        <f t="shared" si="5"/>
        <v>0</v>
      </c>
      <c r="D143" s="40"/>
      <c r="E143" s="40"/>
      <c r="F143" s="22"/>
      <c r="G143" s="21"/>
      <c r="H143" s="34"/>
      <c r="I143" s="21"/>
      <c r="J143" s="21"/>
      <c r="K143" s="21"/>
      <c r="L143" s="21"/>
      <c r="IK143" s="21"/>
      <c r="IL143" s="21"/>
      <c r="IM143" s="21"/>
      <c r="IN143" s="21"/>
      <c r="IO143" s="21"/>
      <c r="IP143" s="21"/>
      <c r="IQ143" s="21"/>
      <c r="IR143" s="21"/>
      <c r="IS143" s="21"/>
    </row>
    <row r="144" spans="1:253" s="23" customFormat="1" ht="30.75" hidden="1" customHeight="1">
      <c r="A144" s="72">
        <v>41051500</v>
      </c>
      <c r="B144" s="46" t="s">
        <v>88</v>
      </c>
      <c r="C144" s="19">
        <f t="shared" si="5"/>
        <v>0</v>
      </c>
      <c r="D144" s="40">
        <f>SUM(D146:D147)</f>
        <v>0</v>
      </c>
      <c r="E144" s="40"/>
      <c r="F144" s="67"/>
      <c r="G144" s="21"/>
      <c r="H144" s="38"/>
      <c r="I144" s="21"/>
      <c r="J144" s="21"/>
      <c r="K144" s="21"/>
      <c r="L144" s="21"/>
      <c r="IK144" s="21"/>
      <c r="IL144" s="21"/>
      <c r="IM144" s="21"/>
      <c r="IN144" s="21"/>
      <c r="IO144" s="21"/>
      <c r="IP144" s="21"/>
      <c r="IQ144" s="21"/>
      <c r="IR144" s="21"/>
      <c r="IS144" s="21"/>
    </row>
    <row r="145" spans="1:253" s="23" customFormat="1" ht="15.75" hidden="1">
      <c r="A145" s="72"/>
      <c r="B145" s="44" t="s">
        <v>73</v>
      </c>
      <c r="C145" s="19">
        <f t="shared" si="5"/>
        <v>0</v>
      </c>
      <c r="D145" s="40"/>
      <c r="E145" s="40"/>
      <c r="F145" s="67"/>
      <c r="G145" s="21"/>
      <c r="H145" s="34"/>
      <c r="I145" s="21"/>
      <c r="J145" s="21"/>
      <c r="K145" s="21"/>
      <c r="L145" s="21"/>
      <c r="IK145" s="21"/>
      <c r="IL145" s="21"/>
      <c r="IM145" s="21"/>
      <c r="IN145" s="21"/>
      <c r="IO145" s="21"/>
      <c r="IP145" s="21"/>
      <c r="IQ145" s="21"/>
      <c r="IR145" s="21"/>
      <c r="IS145" s="21"/>
    </row>
    <row r="146" spans="1:253" s="23" customFormat="1" ht="18" hidden="1" customHeight="1">
      <c r="A146" s="72"/>
      <c r="B146" s="44" t="s">
        <v>121</v>
      </c>
      <c r="C146" s="19">
        <f t="shared" si="5"/>
        <v>0</v>
      </c>
      <c r="D146" s="40"/>
      <c r="E146" s="40"/>
      <c r="F146" s="67"/>
      <c r="G146" s="21"/>
      <c r="H146" s="34"/>
      <c r="I146" s="21"/>
      <c r="J146" s="21"/>
      <c r="K146" s="21"/>
      <c r="L146" s="21"/>
      <c r="IK146" s="21"/>
      <c r="IL146" s="21"/>
      <c r="IM146" s="21"/>
      <c r="IN146" s="21"/>
      <c r="IO146" s="21"/>
      <c r="IP146" s="21"/>
      <c r="IQ146" s="21"/>
      <c r="IR146" s="21"/>
      <c r="IS146" s="21"/>
    </row>
    <row r="147" spans="1:253" s="23" customFormat="1" ht="79.900000000000006" hidden="1" customHeight="1">
      <c r="A147" s="72"/>
      <c r="B147" s="44" t="s">
        <v>134</v>
      </c>
      <c r="C147" s="19">
        <f t="shared" si="5"/>
        <v>0</v>
      </c>
      <c r="D147" s="57"/>
      <c r="E147" s="40"/>
      <c r="F147" s="67"/>
      <c r="G147" s="21"/>
      <c r="H147" s="34"/>
      <c r="I147" s="21"/>
      <c r="J147" s="21"/>
      <c r="K147" s="21"/>
      <c r="L147" s="21"/>
      <c r="IK147" s="21"/>
      <c r="IL147" s="21"/>
      <c r="IM147" s="21"/>
      <c r="IN147" s="21"/>
      <c r="IO147" s="21"/>
      <c r="IP147" s="21"/>
      <c r="IQ147" s="21"/>
      <c r="IR147" s="21"/>
      <c r="IS147" s="21"/>
    </row>
    <row r="148" spans="1:253" s="23" customFormat="1" ht="45.75" hidden="1" customHeight="1">
      <c r="A148" s="72">
        <v>41053000</v>
      </c>
      <c r="B148" s="46" t="s">
        <v>136</v>
      </c>
      <c r="C148" s="19">
        <f t="shared" si="5"/>
        <v>0</v>
      </c>
      <c r="D148" s="40">
        <f>D150+D151</f>
        <v>0</v>
      </c>
      <c r="E148" s="40"/>
      <c r="F148" s="67"/>
      <c r="G148" s="21"/>
      <c r="H148" s="34"/>
      <c r="I148" s="21"/>
      <c r="J148" s="21"/>
      <c r="K148" s="21"/>
      <c r="L148" s="21"/>
      <c r="IK148" s="21"/>
      <c r="IL148" s="21"/>
      <c r="IM148" s="21"/>
      <c r="IN148" s="21"/>
      <c r="IO148" s="21"/>
      <c r="IP148" s="21"/>
      <c r="IQ148" s="21"/>
      <c r="IR148" s="21"/>
      <c r="IS148" s="21"/>
    </row>
    <row r="149" spans="1:253" s="23" customFormat="1" ht="17.45" hidden="1" customHeight="1">
      <c r="A149" s="72"/>
      <c r="B149" s="46" t="s">
        <v>137</v>
      </c>
      <c r="C149" s="19">
        <f t="shared" si="5"/>
        <v>0</v>
      </c>
      <c r="D149" s="40"/>
      <c r="E149" s="40"/>
      <c r="F149" s="67"/>
      <c r="G149" s="21"/>
      <c r="H149" s="34"/>
      <c r="I149" s="21"/>
      <c r="J149" s="21"/>
      <c r="K149" s="21"/>
      <c r="L149" s="21"/>
      <c r="IK149" s="21"/>
      <c r="IL149" s="21"/>
      <c r="IM149" s="21"/>
      <c r="IN149" s="21"/>
      <c r="IO149" s="21"/>
      <c r="IP149" s="21"/>
      <c r="IQ149" s="21"/>
      <c r="IR149" s="21"/>
      <c r="IS149" s="21"/>
    </row>
    <row r="150" spans="1:253" s="23" customFormat="1" ht="18.600000000000001" hidden="1" customHeight="1">
      <c r="A150" s="72"/>
      <c r="B150" s="46" t="s">
        <v>138</v>
      </c>
      <c r="C150" s="19">
        <f t="shared" si="5"/>
        <v>0</v>
      </c>
      <c r="D150" s="40"/>
      <c r="E150" s="40"/>
      <c r="F150" s="67"/>
      <c r="G150" s="21"/>
      <c r="H150" s="34"/>
      <c r="I150" s="21"/>
      <c r="J150" s="21"/>
      <c r="K150" s="21"/>
      <c r="L150" s="21"/>
      <c r="IK150" s="21"/>
      <c r="IL150" s="21"/>
      <c r="IM150" s="21"/>
      <c r="IN150" s="21"/>
      <c r="IO150" s="21"/>
      <c r="IP150" s="21"/>
      <c r="IQ150" s="21"/>
      <c r="IR150" s="21"/>
      <c r="IS150" s="21"/>
    </row>
    <row r="151" spans="1:253" s="23" customFormat="1" ht="33.6" hidden="1" customHeight="1">
      <c r="A151" s="72"/>
      <c r="B151" s="46" t="s">
        <v>139</v>
      </c>
      <c r="C151" s="19">
        <f t="shared" si="5"/>
        <v>0</v>
      </c>
      <c r="D151" s="40"/>
      <c r="E151" s="40"/>
      <c r="F151" s="67"/>
      <c r="G151" s="21"/>
      <c r="H151" s="34"/>
      <c r="I151" s="21"/>
      <c r="J151" s="21"/>
      <c r="K151" s="21"/>
      <c r="L151" s="21"/>
      <c r="IK151" s="21"/>
      <c r="IL151" s="21"/>
      <c r="IM151" s="21"/>
      <c r="IN151" s="21"/>
      <c r="IO151" s="21"/>
      <c r="IP151" s="21"/>
      <c r="IQ151" s="21"/>
      <c r="IR151" s="21"/>
      <c r="IS151" s="21"/>
    </row>
    <row r="152" spans="1:253" s="23" customFormat="1" ht="61.5" hidden="1" customHeight="1">
      <c r="A152" s="72">
        <v>41053500</v>
      </c>
      <c r="B152" s="76" t="s">
        <v>151</v>
      </c>
      <c r="C152" s="19">
        <f>D152+E152</f>
        <v>30000000</v>
      </c>
      <c r="D152" s="40"/>
      <c r="E152" s="40">
        <v>30000000</v>
      </c>
      <c r="F152" s="22">
        <v>30000000</v>
      </c>
      <c r="G152" s="21"/>
      <c r="H152" s="34"/>
      <c r="I152" s="21"/>
      <c r="J152" s="21"/>
      <c r="K152" s="21"/>
      <c r="L152" s="21"/>
      <c r="IK152" s="21"/>
      <c r="IL152" s="21"/>
      <c r="IM152" s="21"/>
      <c r="IN152" s="21"/>
      <c r="IO152" s="21"/>
      <c r="IP152" s="21"/>
      <c r="IQ152" s="21"/>
      <c r="IR152" s="21"/>
      <c r="IS152" s="21"/>
    </row>
    <row r="153" spans="1:253" s="23" customFormat="1" ht="15" hidden="1" customHeight="1">
      <c r="A153" s="72">
        <v>41053900</v>
      </c>
      <c r="B153" s="44" t="s">
        <v>81</v>
      </c>
      <c r="C153" s="19">
        <f>D153+E153</f>
        <v>2930595</v>
      </c>
      <c r="D153" s="40">
        <f>D156+D157+D159+D160+D161+D162+D163+D164</f>
        <v>2930595</v>
      </c>
      <c r="E153" s="40">
        <f>E156+E157+E159</f>
        <v>0</v>
      </c>
      <c r="F153" s="22">
        <f>F156+F157+F159</f>
        <v>0</v>
      </c>
      <c r="G153" s="21"/>
      <c r="H153" s="34"/>
      <c r="I153" s="21"/>
      <c r="J153" s="21"/>
      <c r="K153" s="21"/>
      <c r="L153" s="21"/>
      <c r="IK153" s="21"/>
      <c r="IL153" s="21"/>
      <c r="IM153" s="21"/>
      <c r="IN153" s="21"/>
      <c r="IO153" s="21"/>
      <c r="IP153" s="21"/>
      <c r="IQ153" s="21"/>
      <c r="IR153" s="21"/>
      <c r="IS153" s="21"/>
    </row>
    <row r="154" spans="1:253" s="23" customFormat="1" ht="15" hidden="1" customHeight="1">
      <c r="A154" s="72"/>
      <c r="B154" s="44" t="s">
        <v>73</v>
      </c>
      <c r="C154" s="19"/>
      <c r="D154" s="40"/>
      <c r="E154" s="40"/>
      <c r="F154" s="67"/>
      <c r="G154" s="21"/>
      <c r="H154" s="34"/>
      <c r="I154" s="21"/>
      <c r="J154" s="21"/>
      <c r="K154" s="21"/>
      <c r="L154" s="21"/>
      <c r="IK154" s="21"/>
      <c r="IL154" s="21"/>
      <c r="IM154" s="21"/>
      <c r="IN154" s="21"/>
      <c r="IO154" s="21"/>
      <c r="IP154" s="21"/>
      <c r="IQ154" s="21"/>
      <c r="IR154" s="21"/>
      <c r="IS154" s="21"/>
    </row>
    <row r="155" spans="1:253" s="23" customFormat="1" ht="31.5" hidden="1" customHeight="1">
      <c r="A155" s="72"/>
      <c r="B155" s="44" t="s">
        <v>123</v>
      </c>
      <c r="C155" s="19"/>
      <c r="D155" s="40"/>
      <c r="E155" s="40"/>
      <c r="F155" s="67"/>
      <c r="G155" s="21"/>
      <c r="H155" s="34"/>
      <c r="I155" s="21"/>
      <c r="J155" s="21"/>
      <c r="K155" s="21"/>
      <c r="L155" s="21"/>
      <c r="IK155" s="21"/>
      <c r="IL155" s="21"/>
      <c r="IM155" s="21"/>
      <c r="IN155" s="21"/>
      <c r="IO155" s="21"/>
      <c r="IP155" s="21"/>
      <c r="IQ155" s="21"/>
      <c r="IR155" s="21"/>
      <c r="IS155" s="21"/>
    </row>
    <row r="156" spans="1:253" s="23" customFormat="1" ht="31.5" hidden="1" customHeight="1">
      <c r="A156" s="72"/>
      <c r="B156" s="44" t="s">
        <v>149</v>
      </c>
      <c r="C156" s="19">
        <f t="shared" ref="C156:C165" si="6">D156</f>
        <v>2460000</v>
      </c>
      <c r="D156" s="40">
        <v>2460000</v>
      </c>
      <c r="E156" s="40"/>
      <c r="F156" s="67"/>
      <c r="G156" s="21"/>
      <c r="H156" s="34"/>
      <c r="I156" s="21"/>
      <c r="J156" s="21"/>
      <c r="K156" s="21"/>
      <c r="L156" s="21"/>
      <c r="IK156" s="21"/>
      <c r="IL156" s="21"/>
      <c r="IM156" s="21"/>
      <c r="IN156" s="21"/>
      <c r="IO156" s="21"/>
      <c r="IP156" s="21"/>
      <c r="IQ156" s="21"/>
      <c r="IR156" s="21"/>
      <c r="IS156" s="21"/>
    </row>
    <row r="157" spans="1:253" s="23" customFormat="1" ht="33" hidden="1" customHeight="1">
      <c r="A157" s="72"/>
      <c r="B157" s="44" t="s">
        <v>125</v>
      </c>
      <c r="C157" s="19">
        <f t="shared" si="6"/>
        <v>80191</v>
      </c>
      <c r="D157" s="40">
        <v>80191</v>
      </c>
      <c r="E157" s="40"/>
      <c r="F157" s="67"/>
      <c r="G157" s="21"/>
      <c r="H157" s="34"/>
      <c r="I157" s="21"/>
      <c r="J157" s="21"/>
      <c r="K157" s="21"/>
      <c r="L157" s="21"/>
      <c r="IK157" s="21"/>
      <c r="IL157" s="21"/>
      <c r="IM157" s="21"/>
      <c r="IN157" s="21"/>
      <c r="IO157" s="21"/>
      <c r="IP157" s="21"/>
      <c r="IQ157" s="21"/>
      <c r="IR157" s="21"/>
      <c r="IS157" s="21"/>
    </row>
    <row r="158" spans="1:253" s="23" customFormat="1" ht="46.5" hidden="1" customHeight="1">
      <c r="A158" s="65">
        <v>41054800</v>
      </c>
      <c r="B158" s="76" t="s">
        <v>128</v>
      </c>
      <c r="C158" s="18">
        <f t="shared" si="6"/>
        <v>0</v>
      </c>
      <c r="D158" s="22"/>
      <c r="E158" s="22"/>
      <c r="F158" s="22"/>
      <c r="G158" s="21"/>
      <c r="H158" s="77"/>
      <c r="I158" s="21"/>
      <c r="J158" s="21"/>
      <c r="K158" s="21"/>
      <c r="L158" s="21"/>
      <c r="IK158" s="21"/>
      <c r="IL158" s="21"/>
      <c r="IM158" s="21"/>
      <c r="IN158" s="21"/>
      <c r="IO158" s="21"/>
      <c r="IP158" s="21"/>
      <c r="IQ158" s="21"/>
      <c r="IR158" s="21"/>
      <c r="IS158" s="21"/>
    </row>
    <row r="159" spans="1:253" s="23" customFormat="1" ht="48.75" hidden="1" customHeight="1">
      <c r="A159" s="65"/>
      <c r="B159" s="82" t="s">
        <v>150</v>
      </c>
      <c r="C159" s="18">
        <f t="shared" si="6"/>
        <v>38465</v>
      </c>
      <c r="D159" s="30">
        <v>38465</v>
      </c>
      <c r="E159" s="22"/>
      <c r="F159" s="22"/>
      <c r="G159" s="21"/>
      <c r="H159" s="77"/>
      <c r="I159" s="21"/>
      <c r="J159" s="21"/>
      <c r="K159" s="21"/>
      <c r="L159" s="21"/>
      <c r="IK159" s="21"/>
      <c r="IL159" s="21"/>
      <c r="IM159" s="21"/>
      <c r="IN159" s="21"/>
      <c r="IO159" s="21"/>
      <c r="IP159" s="21"/>
      <c r="IQ159" s="21"/>
      <c r="IR159" s="21"/>
      <c r="IS159" s="21"/>
    </row>
    <row r="160" spans="1:253" s="23" customFormat="1" ht="61.5" hidden="1" customHeight="1">
      <c r="A160" s="65"/>
      <c r="B160" s="82" t="s">
        <v>152</v>
      </c>
      <c r="C160" s="18">
        <f t="shared" si="6"/>
        <v>60000</v>
      </c>
      <c r="D160" s="30">
        <v>60000</v>
      </c>
      <c r="E160" s="22"/>
      <c r="F160" s="22"/>
      <c r="G160" s="21"/>
      <c r="H160" s="77"/>
      <c r="I160" s="21"/>
      <c r="J160" s="21"/>
      <c r="K160" s="21"/>
      <c r="L160" s="21"/>
      <c r="IK160" s="21"/>
      <c r="IL160" s="21"/>
      <c r="IM160" s="21"/>
      <c r="IN160" s="21"/>
      <c r="IO160" s="21"/>
      <c r="IP160" s="21"/>
      <c r="IQ160" s="21"/>
      <c r="IR160" s="21"/>
      <c r="IS160" s="21"/>
    </row>
    <row r="161" spans="1:253" s="23" customFormat="1" ht="47.25" hidden="1" customHeight="1">
      <c r="A161" s="65"/>
      <c r="B161" s="82" t="s">
        <v>153</v>
      </c>
      <c r="C161" s="18">
        <f>D161</f>
        <v>24355</v>
      </c>
      <c r="D161" s="30">
        <v>24355</v>
      </c>
      <c r="E161" s="22"/>
      <c r="F161" s="22"/>
      <c r="G161" s="21"/>
      <c r="H161" s="77"/>
      <c r="I161" s="21"/>
      <c r="J161" s="21"/>
      <c r="K161" s="21"/>
      <c r="L161" s="21"/>
      <c r="IK161" s="21"/>
      <c r="IL161" s="21"/>
      <c r="IM161" s="21"/>
      <c r="IN161" s="21"/>
      <c r="IO161" s="21"/>
      <c r="IP161" s="21"/>
      <c r="IQ161" s="21"/>
      <c r="IR161" s="21"/>
      <c r="IS161" s="21"/>
    </row>
    <row r="162" spans="1:253" s="23" customFormat="1" ht="64.5" hidden="1" customHeight="1">
      <c r="A162" s="65"/>
      <c r="B162" s="82" t="s">
        <v>154</v>
      </c>
      <c r="C162" s="18">
        <f>D162</f>
        <v>77990</v>
      </c>
      <c r="D162" s="30">
        <v>77990</v>
      </c>
      <c r="E162" s="22"/>
      <c r="F162" s="22"/>
      <c r="G162" s="21"/>
      <c r="H162" s="77"/>
      <c r="I162" s="21"/>
      <c r="J162" s="21"/>
      <c r="K162" s="21"/>
      <c r="L162" s="21"/>
      <c r="IK162" s="21"/>
      <c r="IL162" s="21"/>
      <c r="IM162" s="21"/>
      <c r="IN162" s="21"/>
      <c r="IO162" s="21"/>
      <c r="IP162" s="21"/>
      <c r="IQ162" s="21"/>
      <c r="IR162" s="21"/>
      <c r="IS162" s="21"/>
    </row>
    <row r="163" spans="1:253" s="23" customFormat="1" ht="62.25" hidden="1" customHeight="1">
      <c r="A163" s="65"/>
      <c r="B163" s="82" t="s">
        <v>155</v>
      </c>
      <c r="C163" s="18">
        <f>D163</f>
        <v>125334</v>
      </c>
      <c r="D163" s="30">
        <v>125334</v>
      </c>
      <c r="E163" s="22"/>
      <c r="F163" s="22"/>
      <c r="G163" s="21"/>
      <c r="H163" s="77"/>
      <c r="I163" s="21"/>
      <c r="J163" s="21"/>
      <c r="K163" s="21"/>
      <c r="L163" s="21"/>
      <c r="IK163" s="21"/>
      <c r="IL163" s="21"/>
      <c r="IM163" s="21"/>
      <c r="IN163" s="21"/>
      <c r="IO163" s="21"/>
      <c r="IP163" s="21"/>
      <c r="IQ163" s="21"/>
      <c r="IR163" s="21"/>
      <c r="IS163" s="21"/>
    </row>
    <row r="164" spans="1:253" s="23" customFormat="1" ht="49.5" hidden="1" customHeight="1">
      <c r="A164" s="65"/>
      <c r="B164" s="82" t="s">
        <v>156</v>
      </c>
      <c r="C164" s="18">
        <f>D164</f>
        <v>64260</v>
      </c>
      <c r="D164" s="30">
        <v>64260</v>
      </c>
      <c r="E164" s="22"/>
      <c r="F164" s="22"/>
      <c r="G164" s="21"/>
      <c r="H164" s="77"/>
      <c r="I164" s="21"/>
      <c r="J164" s="21"/>
      <c r="K164" s="21"/>
      <c r="L164" s="21"/>
      <c r="IK164" s="21"/>
      <c r="IL164" s="21"/>
      <c r="IM164" s="21"/>
      <c r="IN164" s="21"/>
      <c r="IO164" s="21"/>
      <c r="IP164" s="21"/>
      <c r="IQ164" s="21"/>
      <c r="IR164" s="21"/>
      <c r="IS164" s="21"/>
    </row>
    <row r="165" spans="1:253" s="23" customFormat="1" ht="46.9" hidden="1" customHeight="1">
      <c r="A165" s="65">
        <v>41055000</v>
      </c>
      <c r="B165" s="76" t="s">
        <v>131</v>
      </c>
      <c r="C165" s="18">
        <f t="shared" si="6"/>
        <v>3362628</v>
      </c>
      <c r="D165" s="22">
        <f>D167+D168</f>
        <v>3362628</v>
      </c>
      <c r="E165" s="22"/>
      <c r="F165" s="22"/>
      <c r="G165" s="21"/>
      <c r="H165" s="77"/>
      <c r="I165" s="21"/>
      <c r="J165" s="21"/>
      <c r="K165" s="21"/>
      <c r="L165" s="21"/>
      <c r="IK165" s="21"/>
      <c r="IL165" s="21"/>
      <c r="IM165" s="21"/>
      <c r="IN165" s="21"/>
      <c r="IO165" s="21"/>
      <c r="IP165" s="21"/>
      <c r="IQ165" s="21"/>
      <c r="IR165" s="21"/>
      <c r="IS165" s="21"/>
    </row>
    <row r="166" spans="1:253" s="23" customFormat="1" ht="14.25" hidden="1" customHeight="1">
      <c r="A166" s="65"/>
      <c r="B166" s="76" t="s">
        <v>132</v>
      </c>
      <c r="C166" s="18"/>
      <c r="D166" s="22"/>
      <c r="E166" s="22"/>
      <c r="F166" s="22"/>
      <c r="G166" s="21"/>
      <c r="H166" s="77"/>
      <c r="I166" s="21"/>
      <c r="J166" s="21"/>
      <c r="K166" s="21"/>
      <c r="L166" s="21"/>
      <c r="IK166" s="21"/>
      <c r="IL166" s="21"/>
      <c r="IM166" s="21"/>
      <c r="IN166" s="21"/>
      <c r="IO166" s="21"/>
      <c r="IP166" s="21"/>
      <c r="IQ166" s="21"/>
      <c r="IR166" s="21"/>
      <c r="IS166" s="21"/>
    </row>
    <row r="167" spans="1:253" s="23" customFormat="1" ht="32.450000000000003" hidden="1" customHeight="1">
      <c r="A167" s="65"/>
      <c r="B167" s="76" t="s">
        <v>148</v>
      </c>
      <c r="C167" s="18">
        <f>D167</f>
        <v>3362628</v>
      </c>
      <c r="D167" s="22">
        <v>3362628</v>
      </c>
      <c r="E167" s="22"/>
      <c r="F167" s="22"/>
      <c r="G167" s="21"/>
      <c r="H167" s="77"/>
      <c r="I167" s="21"/>
      <c r="J167" s="21"/>
      <c r="K167" s="21"/>
      <c r="L167" s="21"/>
      <c r="IK167" s="21"/>
      <c r="IL167" s="21"/>
      <c r="IM167" s="21"/>
      <c r="IN167" s="21"/>
      <c r="IO167" s="21"/>
      <c r="IP167" s="21"/>
      <c r="IQ167" s="21"/>
      <c r="IR167" s="21"/>
      <c r="IS167" s="21"/>
    </row>
    <row r="168" spans="1:253" s="23" customFormat="1" ht="48.75" hidden="1" customHeight="1">
      <c r="A168" s="65"/>
      <c r="B168" s="76" t="s">
        <v>133</v>
      </c>
      <c r="C168" s="18">
        <f>D168</f>
        <v>0</v>
      </c>
      <c r="D168" s="22"/>
      <c r="E168" s="22"/>
      <c r="F168" s="22"/>
      <c r="G168" s="21"/>
      <c r="H168" s="77"/>
      <c r="I168" s="21"/>
      <c r="J168" s="21"/>
      <c r="K168" s="21"/>
      <c r="L168" s="21"/>
      <c r="IK168" s="21"/>
      <c r="IL168" s="21"/>
      <c r="IM168" s="21"/>
      <c r="IN168" s="21"/>
      <c r="IO168" s="21"/>
      <c r="IP168" s="21"/>
      <c r="IQ168" s="21"/>
      <c r="IR168" s="21"/>
      <c r="IS168" s="21"/>
    </row>
    <row r="169" spans="1:253" s="23" customFormat="1" ht="81" hidden="1" customHeight="1">
      <c r="A169" s="65">
        <v>41055200</v>
      </c>
      <c r="B169" s="76" t="s">
        <v>140</v>
      </c>
      <c r="C169" s="18">
        <f>D169</f>
        <v>0</v>
      </c>
      <c r="D169" s="22"/>
      <c r="E169" s="22"/>
      <c r="F169" s="22"/>
      <c r="G169" s="21"/>
      <c r="H169" s="77"/>
      <c r="I169" s="21"/>
      <c r="J169" s="21"/>
      <c r="K169" s="21"/>
      <c r="L169" s="21"/>
      <c r="IK169" s="21"/>
      <c r="IL169" s="21"/>
      <c r="IM169" s="21"/>
      <c r="IN169" s="21"/>
      <c r="IO169" s="21"/>
      <c r="IP169" s="21"/>
      <c r="IQ169" s="21"/>
      <c r="IR169" s="21"/>
      <c r="IS169" s="21"/>
    </row>
    <row r="170" spans="1:253" s="23" customFormat="1" ht="16.149999999999999" customHeight="1">
      <c r="A170" s="60"/>
      <c r="B170" s="86" t="s">
        <v>105</v>
      </c>
      <c r="C170" s="75">
        <f>D170+E170</f>
        <v>885470075</v>
      </c>
      <c r="D170" s="75">
        <f>D102+D103</f>
        <v>836763283</v>
      </c>
      <c r="E170" s="75">
        <f>E102+E103</f>
        <v>48706792</v>
      </c>
      <c r="F170" s="75">
        <f>F102+F103</f>
        <v>30350000</v>
      </c>
      <c r="G170" s="21"/>
      <c r="H170" s="21"/>
      <c r="I170" s="21"/>
      <c r="J170" s="21"/>
      <c r="K170" s="21"/>
      <c r="L170" s="21"/>
      <c r="IK170" s="21"/>
      <c r="IL170" s="21"/>
      <c r="IM170" s="21"/>
      <c r="IN170" s="21"/>
      <c r="IO170" s="21"/>
      <c r="IP170" s="21"/>
      <c r="IQ170" s="21"/>
      <c r="IR170" s="21"/>
      <c r="IS170" s="21"/>
    </row>
    <row r="171" spans="1:253" s="23" customFormat="1" ht="16.149999999999999" customHeight="1">
      <c r="A171" s="36"/>
      <c r="B171" s="84"/>
      <c r="C171" s="37"/>
      <c r="D171" s="37"/>
      <c r="E171" s="37"/>
      <c r="F171" s="37"/>
      <c r="G171" s="21"/>
      <c r="H171" s="21"/>
      <c r="I171" s="21"/>
      <c r="J171" s="21"/>
      <c r="K171" s="21"/>
      <c r="L171" s="21"/>
      <c r="IK171" s="21"/>
      <c r="IL171" s="21"/>
      <c r="IM171" s="21"/>
      <c r="IN171" s="21"/>
      <c r="IO171" s="21"/>
      <c r="IP171" s="21"/>
      <c r="IQ171" s="21"/>
      <c r="IR171" s="21"/>
      <c r="IS171" s="21"/>
    </row>
    <row r="172" spans="1:253" s="23" customFormat="1" ht="16.149999999999999" customHeight="1">
      <c r="A172" s="36"/>
      <c r="B172" s="84"/>
      <c r="C172" s="37"/>
      <c r="D172" s="37"/>
      <c r="E172" s="37"/>
      <c r="F172" s="37"/>
      <c r="G172" s="21"/>
      <c r="H172" s="21"/>
      <c r="I172" s="21"/>
      <c r="J172" s="21"/>
      <c r="K172" s="21"/>
      <c r="L172" s="21"/>
      <c r="IK172" s="21"/>
      <c r="IL172" s="21"/>
      <c r="IM172" s="21"/>
      <c r="IN172" s="21"/>
      <c r="IO172" s="21"/>
      <c r="IP172" s="21"/>
      <c r="IQ172" s="21"/>
      <c r="IR172" s="21"/>
      <c r="IS172" s="21"/>
    </row>
    <row r="173" spans="1:253" s="23" customFormat="1" ht="31.15" customHeight="1">
      <c r="A173" s="36"/>
      <c r="B173" s="50"/>
      <c r="C173" s="37"/>
      <c r="D173" s="37"/>
      <c r="E173" s="37"/>
      <c r="F173" s="37"/>
      <c r="G173" s="21"/>
      <c r="H173" s="21"/>
      <c r="I173" s="21"/>
      <c r="J173" s="21"/>
      <c r="K173" s="21"/>
      <c r="L173" s="21"/>
      <c r="IK173" s="21"/>
      <c r="IL173" s="21"/>
      <c r="IM173" s="21"/>
      <c r="IN173" s="21"/>
      <c r="IO173" s="21"/>
      <c r="IP173" s="21"/>
      <c r="IQ173" s="21"/>
      <c r="IR173" s="21"/>
      <c r="IS173" s="21"/>
    </row>
    <row r="174" spans="1:253" s="12" customFormat="1" ht="33" customHeight="1">
      <c r="A174" s="88" t="s">
        <v>162</v>
      </c>
      <c r="B174" s="88"/>
      <c r="C174" s="85"/>
      <c r="D174" s="87" t="s">
        <v>161</v>
      </c>
      <c r="E174" s="87"/>
      <c r="F174" s="73"/>
      <c r="G174" s="10"/>
      <c r="H174" s="10"/>
      <c r="I174" s="10"/>
      <c r="J174" s="10"/>
      <c r="K174" s="10"/>
      <c r="L174" s="10"/>
      <c r="IK174" s="10"/>
      <c r="IL174" s="10"/>
      <c r="IM174" s="10"/>
      <c r="IN174" s="10"/>
      <c r="IO174" s="10"/>
      <c r="IP174" s="10"/>
      <c r="IQ174" s="10"/>
      <c r="IR174" s="10"/>
      <c r="IS174" s="10"/>
    </row>
    <row r="175" spans="1:253" ht="14.25" customHeight="1">
      <c r="B175" s="10"/>
    </row>
    <row r="176" spans="1:253" ht="27.75" customHeight="1">
      <c r="B176" s="10"/>
      <c r="D176" s="54"/>
    </row>
    <row r="177" spans="1:253" s="7" customFormat="1" ht="18.75">
      <c r="A177" s="1"/>
      <c r="B177" s="78"/>
      <c r="C177" s="5"/>
      <c r="D177" s="6"/>
      <c r="E177" s="6"/>
      <c r="F177" s="6"/>
      <c r="G177" s="6"/>
      <c r="H177" s="6"/>
      <c r="I177" s="6"/>
      <c r="J177" s="6"/>
      <c r="K177" s="6"/>
      <c r="L177" s="6"/>
      <c r="IK177" s="6"/>
      <c r="IL177" s="6"/>
      <c r="IM177" s="6"/>
      <c r="IN177" s="6"/>
      <c r="IO177" s="6"/>
      <c r="IP177" s="6"/>
      <c r="IQ177" s="6"/>
      <c r="IR177" s="6"/>
      <c r="IS177" s="6"/>
    </row>
    <row r="178" spans="1:253">
      <c r="B178" s="1"/>
    </row>
    <row r="179" spans="1:253">
      <c r="B179" s="1"/>
    </row>
    <row r="180" spans="1:253">
      <c r="B180" s="1"/>
    </row>
    <row r="181" spans="1:253">
      <c r="B181" s="1"/>
    </row>
    <row r="182" spans="1:253">
      <c r="B182" s="1"/>
    </row>
    <row r="187" spans="1:253" ht="32.25" customHeight="1"/>
  </sheetData>
  <mergeCells count="9">
    <mergeCell ref="D174:E174"/>
    <mergeCell ref="A174:B174"/>
    <mergeCell ref="A6:F6"/>
    <mergeCell ref="E11:F11"/>
    <mergeCell ref="C11:C12"/>
    <mergeCell ref="D11:D12"/>
    <mergeCell ref="A11:A12"/>
    <mergeCell ref="B11:B12"/>
    <mergeCell ref="A8:B8"/>
  </mergeCells>
  <phoneticPr fontId="2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2021-06-02T08:55:09Z</cp:lastPrinted>
  <dcterms:created xsi:type="dcterms:W3CDTF">2014-01-17T10:52:16Z</dcterms:created>
  <dcterms:modified xsi:type="dcterms:W3CDTF">2021-06-02T12:54:23Z</dcterms:modified>
</cp:coreProperties>
</file>