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-30" windowWidth="10335" windowHeight="10110" tabRatio="500"/>
  </bookViews>
  <sheets>
    <sheet name="Лист1" sheetId="1" r:id="rId1"/>
  </sheets>
  <definedNames>
    <definedName name="_xlnm.Print_Titles" localSheetId="0">Лист1!$68:$69</definedName>
    <definedName name="_xlnm.Print_Area" localSheetId="0">Лист1!$A$1:$E$155</definedName>
  </definedNames>
  <calcPr calcId="125725" fullCalcOnLoad="1"/>
</workbook>
</file>

<file path=xl/calcChain.xml><?xml version="1.0" encoding="utf-8"?>
<calcChain xmlns="http://schemas.openxmlformats.org/spreadsheetml/2006/main">
  <c r="D70" i="1"/>
  <c r="D63"/>
  <c r="D59"/>
  <c r="D142"/>
  <c r="D141"/>
  <c r="D23"/>
  <c r="E110"/>
  <c r="D100"/>
  <c r="C100"/>
  <c r="C130"/>
  <c r="D31"/>
  <c r="C31"/>
  <c r="D95"/>
  <c r="C95"/>
  <c r="D98"/>
  <c r="C98"/>
  <c r="D146"/>
  <c r="C146"/>
  <c r="C145"/>
  <c r="C144"/>
  <c r="D29"/>
  <c r="C122"/>
  <c r="C106"/>
  <c r="D85"/>
  <c r="D83"/>
  <c r="C85"/>
  <c r="C63"/>
  <c r="C21"/>
  <c r="D21"/>
  <c r="D135"/>
  <c r="C135"/>
  <c r="D130"/>
  <c r="D129"/>
  <c r="D90"/>
  <c r="D89"/>
  <c r="D88"/>
  <c r="D60"/>
  <c r="C23"/>
  <c r="C60"/>
  <c r="D106"/>
  <c r="D94"/>
  <c r="D93"/>
  <c r="D11"/>
  <c r="D48"/>
  <c r="D18"/>
  <c r="D27"/>
  <c r="D35"/>
  <c r="D46"/>
  <c r="D51"/>
  <c r="D53"/>
  <c r="D34"/>
  <c r="D71"/>
  <c r="C71"/>
  <c r="C125"/>
  <c r="C124"/>
  <c r="C11"/>
  <c r="C18"/>
  <c r="C10"/>
  <c r="C27"/>
  <c r="C29"/>
  <c r="C35"/>
  <c r="C46"/>
  <c r="C48"/>
  <c r="C53"/>
  <c r="C77"/>
  <c r="C79"/>
  <c r="C83"/>
  <c r="D77"/>
  <c r="D79"/>
  <c r="C90"/>
  <c r="C89"/>
  <c r="C88"/>
  <c r="C104"/>
  <c r="D104"/>
  <c r="C114"/>
  <c r="C113"/>
  <c r="C112"/>
  <c r="D114"/>
  <c r="D118"/>
  <c r="D122"/>
  <c r="D125"/>
  <c r="D124"/>
  <c r="C139"/>
  <c r="C142"/>
  <c r="C141"/>
  <c r="D139"/>
  <c r="D145"/>
  <c r="D144"/>
  <c r="C151"/>
  <c r="D151"/>
  <c r="D26"/>
  <c r="D20"/>
  <c r="C59"/>
  <c r="C94"/>
  <c r="C93"/>
  <c r="C70"/>
  <c r="C34"/>
  <c r="D10"/>
  <c r="D9"/>
  <c r="C129"/>
  <c r="C121"/>
  <c r="D113"/>
  <c r="D112"/>
  <c r="C20"/>
  <c r="D138"/>
  <c r="C58"/>
  <c r="C138"/>
  <c r="C153"/>
  <c r="D121"/>
  <c r="C26"/>
  <c r="D153"/>
  <c r="C9"/>
  <c r="C110"/>
  <c r="C154"/>
  <c r="D58"/>
  <c r="D110"/>
  <c r="G111"/>
  <c r="H154"/>
  <c r="D154"/>
  <c r="E111"/>
  <c r="F111"/>
</calcChain>
</file>

<file path=xl/sharedStrings.xml><?xml version="1.0" encoding="utf-8"?>
<sst xmlns="http://schemas.openxmlformats.org/spreadsheetml/2006/main" count="159" uniqueCount="142">
  <si>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</si>
  <si>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</si>
  <si>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</si>
  <si>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</si>
  <si>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</si>
  <si>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</si>
  <si>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</si>
  <si>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</si>
  <si>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</si>
  <si>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</si>
  <si>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</si>
  <si>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</si>
  <si>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</si>
  <si>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</si>
  <si>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</si>
  <si>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</si>
  <si>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</si>
  <si>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</si>
  <si>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</si>
  <si>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</si>
  <si>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</si>
  <si>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</si>
  <si>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</si>
  <si>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</si>
  <si>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</si>
  <si>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</si>
  <si>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</si>
  <si>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</si>
  <si>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</si>
  <si>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</si>
  <si>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</si>
  <si>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</si>
  <si>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</si>
  <si>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</si>
  <si>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</si>
  <si>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</si>
  <si>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</si>
  <si>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</si>
  <si>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</si>
  <si>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</si>
  <si>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</si>
  <si>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</si>
  <si>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</si>
  <si>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</si>
  <si>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</si>
  <si>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</si>
  <si>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</si>
  <si>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</si>
  <si>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</si>
  <si>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</si>
  <si>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</si>
  <si>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</si>
  <si>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</si>
  <si>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</si>
  <si>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</si>
  <si>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</si>
  <si>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</si>
  <si>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</si>
  <si>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</si>
  <si>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</si>
  <si>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</si>
  <si>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</si>
  <si>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</si>
  <si>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</si>
  <si>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</si>
  <si>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</si>
  <si>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</si>
  <si>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</si>
  <si>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</si>
  <si>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</si>
  <si>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</si>
  <si>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</si>
  <si>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</si>
  <si>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</si>
  <si>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</si>
  <si>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</si>
  <si>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</si>
  <si>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</si>
  <si>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</si>
  <si>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</si>
  <si>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</si>
  <si>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</si>
  <si>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</si>
  <si>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</si>
  <si>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</si>
  <si>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</si>
  <si>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</si>
  <si>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</si>
  <si>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</si>
  <si>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</si>
  <si>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</si>
  <si>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</si>
  <si>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</si>
  <si>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</si>
  <si>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</si>
  <si>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</si>
  <si>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</si>
  <si>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</si>
  <si>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</si>
  <si>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</si>
  <si>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</si>
  <si>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</si>
  <si>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</si>
  <si>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</si>
  <si>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</si>
  <si>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</si>
  <si>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</si>
  <si>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</si>
  <si>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</si>
  <si>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</si>
  <si>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</si>
  <si>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</si>
  <si>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</si>
  <si>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</si>
  <si>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</si>
  <si>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</si>
  <si>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</si>
  <si>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</si>
  <si>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</si>
  <si>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</si>
  <si>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</si>
  <si>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</si>
  <si>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</si>
  <si>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</si>
  <si>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</si>
  <si>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</si>
  <si>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</si>
  <si>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</si>
  <si>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</si>
  <si>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</si>
  <si>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 рішення виконавчого комітету </t>
  </si>
  <si>
    <t xml:space="preserve">      Додаток 1</t>
  </si>
  <si>
    <t xml:space="preserve">      від                     </t>
  </si>
  <si>
    <t xml:space="preserve">      №  </t>
  </si>
  <si>
    <t xml:space="preserve">Начальник фінансового управління </t>
  </si>
  <si>
    <t>Раїса РОЇК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</si>
  <si>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</si>
  <si>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</si>
  <si>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Звіт про виконання бюджету Павлоградської міської територіальної громади за І квартал 2023 року</t>
  </si>
  <si>
    <t>Уточнений план 
на 2023 рік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</si>
  <si>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</si>
  <si>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Виконано за 
І квартал 
2023 року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</si>
</sst>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sz val="16"/>
      <name val="Arial Cyr"/>
      <charset val="204"/>
    </font>
    <font>
      <sz val="14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7" fillId="0" borderId="0"/>
  </cellStyleXfs>
  <cellXfs count="13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0" xfId="0" applyFont="1" applyBorder="1"/>
    <xf numFmtId="0" fontId="4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8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/>
    </xf>
    <xf numFmtId="0" fontId="9" fillId="0" borderId="0" xfId="0" applyFont="1"/>
    <xf numFmtId="3" fontId="11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1" fillId="0" borderId="2" xfId="0" applyNumberFormat="1" applyFont="1" applyFill="1" applyBorder="1" applyAlignment="1">
      <alignment vertical="top" wrapText="1" shrinkToFit="1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wrapText="1"/>
    </xf>
    <xf numFmtId="0" fontId="1" fillId="2" borderId="5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0" fontId="1" fillId="0" borderId="6" xfId="0" applyFont="1" applyFill="1" applyBorder="1" applyAlignment="1">
      <alignment vertical="top" wrapText="1" shrinkToFit="1"/>
    </xf>
    <xf numFmtId="2" fontId="0" fillId="0" borderId="0" xfId="0" applyNumberFormat="1"/>
    <xf numFmtId="4" fontId="1" fillId="0" borderId="7" xfId="0" applyNumberFormat="1" applyFont="1" applyBorder="1" applyAlignment="1">
      <alignment vertical="center" wrapText="1"/>
    </xf>
    <xf numFmtId="0" fontId="2" fillId="0" borderId="0" xfId="0" applyFo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8" xfId="0" applyFont="1" applyBorder="1" applyAlignment="1">
      <alignment horizontal="right"/>
    </xf>
    <xf numFmtId="4" fontId="2" fillId="0" borderId="8" xfId="0" applyNumberFormat="1" applyFont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9" xfId="0" applyNumberFormat="1" applyFont="1" applyFill="1" applyBorder="1" applyAlignment="1">
      <alignment vertical="top" wrapText="1"/>
    </xf>
    <xf numFmtId="0" fontId="1" fillId="0" borderId="7" xfId="0" applyFont="1" applyBorder="1" applyAlignment="1">
      <alignment horizontal="right"/>
    </xf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 applyProtection="1">
      <alignment horizontal="center" vertical="top" wrapText="1"/>
    </xf>
    <xf numFmtId="3" fontId="8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wrapText="1" shrinkToFit="1"/>
    </xf>
    <xf numFmtId="4" fontId="2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2" borderId="1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4" fontId="8" fillId="3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0" borderId="0" xfId="0" applyFont="1"/>
    <xf numFmtId="2" fontId="16" fillId="2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2" fontId="1" fillId="2" borderId="0" xfId="0" applyNumberFormat="1" applyFont="1" applyFill="1" applyAlignment="1">
      <alignment horizontal="left" vertical="center"/>
    </xf>
    <xf numFmtId="0" fontId="2" fillId="0" borderId="0" xfId="0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6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8"/>
  <sheetViews>
    <sheetView tabSelected="1" view="pageBreakPreview" zoomScaleNormal="75" zoomScaleSheetLayoutView="51" workbookViewId="0">
      <selection activeCell="B14" sqref="B14"/>
    </sheetView>
  </sheetViews>
  <sheetFormatPr defaultColWidth="9" defaultRowHeight="18"/>
  <cols>
    <col min="1" max="1" width="13.140625" style="127" customWidth="1"/>
    <col min="2" max="2" width="118.5703125" style="127" customWidth="1"/>
    <col min="3" max="3" width="22.28515625" style="128" customWidth="1"/>
    <col min="4" max="4" width="22.7109375" style="129" customWidth="1"/>
    <col min="5" max="5" width="18.28515625" hidden="1" customWidth="1"/>
    <col min="6" max="7" width="18.140625" hidden="1" customWidth="1"/>
    <col min="8" max="8" width="15.7109375" hidden="1" customWidth="1"/>
    <col min="9" max="10" width="9" customWidth="1"/>
  </cols>
  <sheetData>
    <row r="1" spans="1:7" ht="14.45" customHeight="1">
      <c r="A1" s="4"/>
      <c r="B1" s="55"/>
      <c r="C1" s="85" t="s">
        <v>131</v>
      </c>
      <c r="D1" s="70"/>
      <c r="E1" s="5"/>
      <c r="F1" s="5"/>
      <c r="G1" s="5"/>
    </row>
    <row r="2" spans="1:7" ht="16.899999999999999" customHeight="1">
      <c r="A2" s="4"/>
      <c r="B2" s="55"/>
      <c r="C2" s="132" t="s">
        <v>130</v>
      </c>
      <c r="D2" s="132"/>
      <c r="E2" s="5"/>
      <c r="F2" s="5"/>
      <c r="G2" s="5"/>
    </row>
    <row r="3" spans="1:7" ht="22.15" customHeight="1">
      <c r="A3" s="4"/>
      <c r="B3" s="55"/>
      <c r="C3" s="86" t="s">
        <v>132</v>
      </c>
      <c r="D3" s="70"/>
      <c r="E3" s="5"/>
      <c r="F3" s="5"/>
      <c r="G3" s="5"/>
    </row>
    <row r="4" spans="1:7" ht="22.15" customHeight="1">
      <c r="A4" s="4"/>
      <c r="B4" s="55"/>
      <c r="C4" s="86" t="s">
        <v>133</v>
      </c>
      <c r="D4" s="70"/>
      <c r="E4" s="5"/>
      <c r="F4" s="5"/>
      <c r="G4" s="5"/>
    </row>
    <row r="5" spans="1:7" ht="24.6" customHeight="1">
      <c r="A5" s="133" t="s">
        <v>138</v>
      </c>
      <c r="B5" s="133"/>
      <c r="C5" s="133"/>
      <c r="D5" s="133"/>
      <c r="E5" s="5"/>
      <c r="F5" s="5"/>
      <c r="G5" s="5"/>
    </row>
    <row r="6" spans="1:7" ht="19.5" customHeight="1">
      <c r="A6" s="2"/>
      <c r="B6" s="2"/>
      <c r="C6" s="87"/>
      <c r="D6" s="71" t="s">
        <v>126</v>
      </c>
      <c r="E6" s="3"/>
      <c r="F6" s="3"/>
      <c r="G6" s="3"/>
    </row>
    <row r="7" spans="1:7" ht="62.45" customHeight="1">
      <c r="A7" s="95" t="s">
        <v>0</v>
      </c>
      <c r="B7" s="96" t="s">
        <v>1</v>
      </c>
      <c r="C7" s="97" t="s">
        <v>139</v>
      </c>
      <c r="D7" s="98" t="s">
        <v>141</v>
      </c>
      <c r="E7" s="6"/>
    </row>
    <row r="8" spans="1:7" ht="18.75">
      <c r="A8" s="99"/>
      <c r="B8" s="131" t="s">
        <v>2</v>
      </c>
      <c r="C8" s="100"/>
      <c r="D8" s="101"/>
      <c r="E8" s="6"/>
    </row>
    <row r="9" spans="1:7" ht="19.5" customHeight="1">
      <c r="A9" s="7">
        <v>10000000</v>
      </c>
      <c r="B9" s="8" t="s">
        <v>3</v>
      </c>
      <c r="C9" s="77">
        <f>C10+C26+C34+C20</f>
        <v>739727800</v>
      </c>
      <c r="D9" s="72">
        <f>D10+D26+D34+D20</f>
        <v>223731170.75999996</v>
      </c>
      <c r="E9" s="6"/>
    </row>
    <row r="10" spans="1:7" s="11" customFormat="1" ht="22.5" customHeight="1">
      <c r="A10" s="7">
        <v>11000000</v>
      </c>
      <c r="B10" s="9" t="s">
        <v>4</v>
      </c>
      <c r="C10" s="77">
        <f>C11+C18</f>
        <v>467346000</v>
      </c>
      <c r="D10" s="72">
        <f>D11+D18</f>
        <v>149532215.07999998</v>
      </c>
      <c r="E10" s="10"/>
    </row>
    <row r="11" spans="1:7" ht="21" customHeight="1">
      <c r="A11" s="7">
        <v>11010000</v>
      </c>
      <c r="B11" s="9" t="s">
        <v>5</v>
      </c>
      <c r="C11" s="77">
        <f>SUM(C12:C17)</f>
        <v>466000000</v>
      </c>
      <c r="D11" s="72">
        <f>SUM(D12:D17)</f>
        <v>148521518.07999998</v>
      </c>
      <c r="E11" s="6"/>
    </row>
    <row r="12" spans="1:7" ht="37.9" customHeight="1">
      <c r="A12" s="12">
        <v>11010100</v>
      </c>
      <c r="B12" s="13" t="s">
        <v>6</v>
      </c>
      <c r="C12" s="104">
        <v>347700000</v>
      </c>
      <c r="D12" s="92">
        <v>101370266.48999999</v>
      </c>
      <c r="E12" s="6"/>
    </row>
    <row r="13" spans="1:7" ht="43.15" customHeight="1">
      <c r="A13" s="12">
        <v>11010200</v>
      </c>
      <c r="B13" s="13" t="s">
        <v>7</v>
      </c>
      <c r="C13" s="104">
        <v>106000000</v>
      </c>
      <c r="D13" s="92">
        <v>43524557.899999999</v>
      </c>
      <c r="E13" s="6"/>
    </row>
    <row r="14" spans="1:7" ht="37.5">
      <c r="A14" s="12">
        <v>11010400</v>
      </c>
      <c r="B14" s="13" t="s">
        <v>8</v>
      </c>
      <c r="C14" s="104">
        <v>8200000</v>
      </c>
      <c r="D14" s="92">
        <v>2586365.66</v>
      </c>
      <c r="E14" s="6"/>
    </row>
    <row r="15" spans="1:7" ht="22.9" customHeight="1">
      <c r="A15" s="12">
        <v>11010500</v>
      </c>
      <c r="B15" s="13" t="s">
        <v>9</v>
      </c>
      <c r="C15" s="104">
        <v>4100000</v>
      </c>
      <c r="D15" s="92">
        <v>1040328.03</v>
      </c>
      <c r="E15" s="6"/>
    </row>
    <row r="16" spans="1:7" ht="39" hidden="1" customHeight="1">
      <c r="A16" s="12">
        <v>11010600</v>
      </c>
      <c r="B16" s="13" t="s">
        <v>106</v>
      </c>
      <c r="C16" s="78"/>
      <c r="D16" s="73"/>
      <c r="E16" s="6"/>
    </row>
    <row r="17" spans="1:9" ht="56.25" hidden="1">
      <c r="A17" s="12">
        <v>11010900</v>
      </c>
      <c r="B17" s="13" t="s">
        <v>10</v>
      </c>
      <c r="C17" s="78"/>
      <c r="D17" s="73"/>
      <c r="E17" s="6"/>
    </row>
    <row r="18" spans="1:9" ht="24" customHeight="1">
      <c r="A18" s="7">
        <v>11020000</v>
      </c>
      <c r="B18" s="9" t="s">
        <v>11</v>
      </c>
      <c r="C18" s="77">
        <f>C19+C22</f>
        <v>1346000</v>
      </c>
      <c r="D18" s="72">
        <f>D19</f>
        <v>1010697</v>
      </c>
      <c r="E18" s="6"/>
      <c r="H18" s="14"/>
    </row>
    <row r="19" spans="1:9" ht="25.5" customHeight="1">
      <c r="A19" s="12">
        <v>11020200</v>
      </c>
      <c r="B19" s="13" t="s">
        <v>12</v>
      </c>
      <c r="C19" s="121">
        <v>1346000</v>
      </c>
      <c r="D19" s="92">
        <v>1010697</v>
      </c>
      <c r="E19" s="6"/>
    </row>
    <row r="20" spans="1:9" s="16" customFormat="1" ht="24" customHeight="1">
      <c r="A20" s="7">
        <v>13000000</v>
      </c>
      <c r="B20" s="9" t="s">
        <v>13</v>
      </c>
      <c r="C20" s="77">
        <f>C21+C23</f>
        <v>10500</v>
      </c>
      <c r="D20" s="72">
        <f>D21+D23</f>
        <v>2215.66</v>
      </c>
      <c r="E20" s="15"/>
    </row>
    <row r="21" spans="1:9" s="16" customFormat="1" ht="18.75" hidden="1" customHeight="1">
      <c r="A21" s="7">
        <v>13010000</v>
      </c>
      <c r="B21" s="9" t="s">
        <v>136</v>
      </c>
      <c r="C21" s="122">
        <f>C22</f>
        <v>0</v>
      </c>
      <c r="D21" s="72">
        <f>D22</f>
        <v>0</v>
      </c>
      <c r="E21" s="15"/>
    </row>
    <row r="22" spans="1:9" ht="56.25" hidden="1">
      <c r="A22" s="12">
        <v>13010200</v>
      </c>
      <c r="B22" s="13" t="s">
        <v>137</v>
      </c>
      <c r="C22" s="78"/>
      <c r="D22" s="73"/>
      <c r="E22" s="6"/>
    </row>
    <row r="23" spans="1:9" s="16" customFormat="1" ht="24.75" customHeight="1">
      <c r="A23" s="7">
        <v>13030000</v>
      </c>
      <c r="B23" s="9" t="s">
        <v>113</v>
      </c>
      <c r="C23" s="77">
        <f>C24</f>
        <v>10500</v>
      </c>
      <c r="D23" s="72">
        <f>D24</f>
        <v>2215.66</v>
      </c>
      <c r="E23" s="15"/>
    </row>
    <row r="24" spans="1:9" ht="42" customHeight="1">
      <c r="A24" s="12">
        <v>13030100</v>
      </c>
      <c r="B24" s="13" t="s">
        <v>114</v>
      </c>
      <c r="C24" s="121">
        <v>10500</v>
      </c>
      <c r="D24" s="92">
        <v>2215.66</v>
      </c>
      <c r="E24" s="6"/>
    </row>
    <row r="25" spans="1:9" ht="42" hidden="1" customHeight="1">
      <c r="A25" s="12">
        <v>13030200</v>
      </c>
      <c r="B25" s="13" t="s">
        <v>105</v>
      </c>
      <c r="C25" s="78"/>
      <c r="D25" s="73"/>
      <c r="E25" s="6"/>
    </row>
    <row r="26" spans="1:9" s="18" customFormat="1" ht="21.6" customHeight="1">
      <c r="A26" s="7">
        <v>14000000</v>
      </c>
      <c r="B26" s="9" t="s">
        <v>14</v>
      </c>
      <c r="C26" s="77">
        <f>C27+C29+C31</f>
        <v>81000000</v>
      </c>
      <c r="D26" s="72">
        <f>D27+D29+D31</f>
        <v>18496041.039999999</v>
      </c>
      <c r="E26" s="17"/>
      <c r="H26" s="19"/>
      <c r="I26" s="19"/>
    </row>
    <row r="27" spans="1:9" s="18" customFormat="1" ht="23.45" customHeight="1">
      <c r="A27" s="20">
        <v>14020000</v>
      </c>
      <c r="B27" s="9" t="s">
        <v>15</v>
      </c>
      <c r="C27" s="77">
        <f>C28</f>
        <v>600000</v>
      </c>
      <c r="D27" s="72">
        <f>D28</f>
        <v>668623.04</v>
      </c>
      <c r="E27" s="17"/>
      <c r="H27" s="14"/>
      <c r="I27" s="14"/>
    </row>
    <row r="28" spans="1:9" s="18" customFormat="1" ht="21" customHeight="1">
      <c r="A28" s="21">
        <v>14021900</v>
      </c>
      <c r="B28" s="13" t="s">
        <v>16</v>
      </c>
      <c r="C28" s="121">
        <v>600000</v>
      </c>
      <c r="D28" s="92">
        <v>668623.04</v>
      </c>
      <c r="E28" s="17"/>
    </row>
    <row r="29" spans="1:9" s="18" customFormat="1" ht="23.45" customHeight="1">
      <c r="A29" s="20">
        <v>14030000</v>
      </c>
      <c r="B29" s="20" t="s">
        <v>17</v>
      </c>
      <c r="C29" s="77">
        <f>C30</f>
        <v>12000000</v>
      </c>
      <c r="D29" s="72">
        <f>D30</f>
        <v>3962424.89</v>
      </c>
      <c r="E29" s="17"/>
    </row>
    <row r="30" spans="1:9" s="18" customFormat="1" ht="18" customHeight="1">
      <c r="A30" s="21">
        <v>14031900</v>
      </c>
      <c r="B30" s="21" t="s">
        <v>16</v>
      </c>
      <c r="C30" s="121">
        <v>12000000</v>
      </c>
      <c r="D30" s="92">
        <v>3962424.89</v>
      </c>
      <c r="E30" s="17"/>
    </row>
    <row r="31" spans="1:9" ht="18.600000000000001" customHeight="1">
      <c r="A31" s="7">
        <v>14040000</v>
      </c>
      <c r="B31" s="9" t="s">
        <v>18</v>
      </c>
      <c r="C31" s="74">
        <f>C32+C33</f>
        <v>68400000</v>
      </c>
      <c r="D31" s="74">
        <f>D32+D33</f>
        <v>13864993.109999999</v>
      </c>
      <c r="E31" s="6"/>
    </row>
    <row r="32" spans="1:9" ht="62.45" customHeight="1">
      <c r="A32" s="12">
        <v>14040100</v>
      </c>
      <c r="B32" s="13" t="s">
        <v>128</v>
      </c>
      <c r="C32" s="121">
        <v>30600000</v>
      </c>
      <c r="D32" s="73">
        <v>5047266.76</v>
      </c>
      <c r="E32" s="6"/>
    </row>
    <row r="33" spans="1:5" ht="37.9" customHeight="1">
      <c r="A33" s="12">
        <v>14040200</v>
      </c>
      <c r="B33" s="13" t="s">
        <v>129</v>
      </c>
      <c r="C33" s="121">
        <v>37800000</v>
      </c>
      <c r="D33" s="73">
        <v>8817726.3499999996</v>
      </c>
      <c r="E33" s="6"/>
    </row>
    <row r="34" spans="1:5" s="18" customFormat="1" ht="26.45" customHeight="1">
      <c r="A34" s="7">
        <v>18000000</v>
      </c>
      <c r="B34" s="9" t="s">
        <v>115</v>
      </c>
      <c r="C34" s="77">
        <f>C35+C46+C48+C51+C53</f>
        <v>191371300</v>
      </c>
      <c r="D34" s="72">
        <f>D35+D46+D48+D51+D53</f>
        <v>55700698.980000004</v>
      </c>
      <c r="E34" s="17"/>
    </row>
    <row r="35" spans="1:5" s="16" customFormat="1" ht="22.5" customHeight="1">
      <c r="A35" s="7">
        <v>18010000</v>
      </c>
      <c r="B35" s="9" t="s">
        <v>19</v>
      </c>
      <c r="C35" s="77">
        <f>SUM(C36:C45)</f>
        <v>107330000</v>
      </c>
      <c r="D35" s="72">
        <f>SUM(D36:D45)</f>
        <v>34885820.32</v>
      </c>
      <c r="E35" s="15"/>
    </row>
    <row r="36" spans="1:5" ht="37.5">
      <c r="A36" s="21">
        <v>18010100</v>
      </c>
      <c r="B36" s="22" t="s">
        <v>20</v>
      </c>
      <c r="C36" s="105">
        <v>150000</v>
      </c>
      <c r="D36" s="75">
        <v>31577.87</v>
      </c>
      <c r="E36" s="6"/>
    </row>
    <row r="37" spans="1:5" ht="37.5">
      <c r="A37" s="21">
        <v>18010200</v>
      </c>
      <c r="B37" s="22" t="s">
        <v>21</v>
      </c>
      <c r="C37" s="105">
        <v>900000</v>
      </c>
      <c r="D37" s="75">
        <v>219404.46</v>
      </c>
      <c r="E37" s="6"/>
    </row>
    <row r="38" spans="1:5" ht="37.5">
      <c r="A38" s="21">
        <v>18010300</v>
      </c>
      <c r="B38" s="22" t="s">
        <v>22</v>
      </c>
      <c r="C38" s="105">
        <v>1950000</v>
      </c>
      <c r="D38" s="75">
        <v>394505.76</v>
      </c>
      <c r="E38" s="6"/>
    </row>
    <row r="39" spans="1:5" ht="37.5">
      <c r="A39" s="21">
        <v>18010400</v>
      </c>
      <c r="B39" s="22" t="s">
        <v>23</v>
      </c>
      <c r="C39" s="105">
        <v>11500000</v>
      </c>
      <c r="D39" s="75">
        <v>2577242.4700000002</v>
      </c>
      <c r="E39" s="6"/>
    </row>
    <row r="40" spans="1:5" ht="21.6" customHeight="1">
      <c r="A40" s="12">
        <v>18010500</v>
      </c>
      <c r="B40" s="13" t="s">
        <v>24</v>
      </c>
      <c r="C40" s="105">
        <v>33120000</v>
      </c>
      <c r="D40" s="75">
        <v>17142659.239999998</v>
      </c>
      <c r="E40" s="6"/>
    </row>
    <row r="41" spans="1:5" ht="24" customHeight="1">
      <c r="A41" s="12">
        <v>18010600</v>
      </c>
      <c r="B41" s="13" t="s">
        <v>25</v>
      </c>
      <c r="C41" s="105">
        <v>52560000</v>
      </c>
      <c r="D41" s="75">
        <v>12537789.08</v>
      </c>
      <c r="E41" s="6"/>
    </row>
    <row r="42" spans="1:5" ht="22.9" customHeight="1">
      <c r="A42" s="12">
        <v>18010700</v>
      </c>
      <c r="B42" s="13" t="s">
        <v>26</v>
      </c>
      <c r="C42" s="106">
        <v>600000</v>
      </c>
      <c r="D42" s="75">
        <v>155319.82</v>
      </c>
      <c r="E42" s="6"/>
    </row>
    <row r="43" spans="1:5" ht="21" customHeight="1">
      <c r="A43" s="12">
        <v>18010900</v>
      </c>
      <c r="B43" s="13" t="s">
        <v>27</v>
      </c>
      <c r="C43" s="105">
        <v>6500000</v>
      </c>
      <c r="D43" s="75">
        <v>1823154.92</v>
      </c>
      <c r="E43" s="6"/>
    </row>
    <row r="44" spans="1:5" s="1" customFormat="1" ht="20.45" customHeight="1">
      <c r="A44" s="12">
        <v>18011000</v>
      </c>
      <c r="B44" s="13" t="s">
        <v>28</v>
      </c>
      <c r="C44" s="105">
        <v>25000</v>
      </c>
      <c r="D44" s="75">
        <v>4166.7</v>
      </c>
      <c r="E44" s="23"/>
    </row>
    <row r="45" spans="1:5" ht="20.45" customHeight="1">
      <c r="A45" s="12">
        <v>18011100</v>
      </c>
      <c r="B45" s="13" t="s">
        <v>29</v>
      </c>
      <c r="C45" s="105">
        <v>25000</v>
      </c>
      <c r="D45" s="103"/>
      <c r="E45" s="6"/>
    </row>
    <row r="46" spans="1:5" ht="19.899999999999999" customHeight="1">
      <c r="A46" s="7">
        <v>18020000</v>
      </c>
      <c r="B46" s="9" t="s">
        <v>30</v>
      </c>
      <c r="C46" s="77">
        <f>C47</f>
        <v>224300</v>
      </c>
      <c r="D46" s="72">
        <f>D47</f>
        <v>69117.600000000006</v>
      </c>
      <c r="E46" s="6"/>
    </row>
    <row r="47" spans="1:5" ht="22.9" customHeight="1">
      <c r="A47" s="12">
        <v>18020100</v>
      </c>
      <c r="B47" s="13" t="s">
        <v>31</v>
      </c>
      <c r="C47" s="121">
        <v>224300</v>
      </c>
      <c r="D47" s="92">
        <v>69117.600000000006</v>
      </c>
      <c r="E47" s="6"/>
    </row>
    <row r="48" spans="1:5" ht="18.75">
      <c r="A48" s="7">
        <v>18030000</v>
      </c>
      <c r="B48" s="9" t="s">
        <v>32</v>
      </c>
      <c r="C48" s="77">
        <f>C49+C50</f>
        <v>237000</v>
      </c>
      <c r="D48" s="72">
        <f>D49+D50</f>
        <v>129384.2</v>
      </c>
      <c r="E48" s="6"/>
    </row>
    <row r="49" spans="1:5" ht="21.6" customHeight="1">
      <c r="A49" s="12">
        <v>18030100</v>
      </c>
      <c r="B49" s="13" t="s">
        <v>33</v>
      </c>
      <c r="C49" s="121">
        <v>208000</v>
      </c>
      <c r="D49" s="75">
        <v>115938.7</v>
      </c>
      <c r="E49" s="6"/>
    </row>
    <row r="50" spans="1:5" ht="21.6" customHeight="1">
      <c r="A50" s="12">
        <v>18030200</v>
      </c>
      <c r="B50" s="13" t="s">
        <v>34</v>
      </c>
      <c r="C50" s="121">
        <v>29000</v>
      </c>
      <c r="D50" s="103">
        <v>13445.5</v>
      </c>
      <c r="E50" s="6"/>
    </row>
    <row r="51" spans="1:5" ht="37.9" hidden="1" customHeight="1">
      <c r="A51" s="7">
        <v>18040000</v>
      </c>
      <c r="B51" s="9" t="s">
        <v>35</v>
      </c>
      <c r="C51" s="77"/>
      <c r="D51" s="72">
        <f>SUM(D52:D52)</f>
        <v>0</v>
      </c>
      <c r="E51" s="6"/>
    </row>
    <row r="52" spans="1:5" ht="54.75" hidden="1" customHeight="1">
      <c r="A52" s="12">
        <v>18041900</v>
      </c>
      <c r="B52" s="48" t="s">
        <v>117</v>
      </c>
      <c r="C52" s="78"/>
      <c r="D52" s="73"/>
      <c r="E52" s="6"/>
    </row>
    <row r="53" spans="1:5" ht="21.75" customHeight="1">
      <c r="A53" s="7">
        <v>18050000</v>
      </c>
      <c r="B53" s="9" t="s">
        <v>36</v>
      </c>
      <c r="C53" s="77">
        <f>SUM(C54:C57)</f>
        <v>83580000</v>
      </c>
      <c r="D53" s="72">
        <f>SUM(D54:D57)</f>
        <v>20616376.859999999</v>
      </c>
      <c r="E53" s="6"/>
    </row>
    <row r="54" spans="1:5" ht="18.75" hidden="1">
      <c r="A54" s="12">
        <v>18050200</v>
      </c>
      <c r="B54" s="13" t="s">
        <v>37</v>
      </c>
      <c r="C54" s="78"/>
      <c r="D54" s="73"/>
      <c r="E54" s="6"/>
    </row>
    <row r="55" spans="1:5" ht="22.9" customHeight="1">
      <c r="A55" s="12">
        <v>18050300</v>
      </c>
      <c r="B55" s="13" t="s">
        <v>38</v>
      </c>
      <c r="C55" s="121">
        <v>14000000</v>
      </c>
      <c r="D55" s="75">
        <v>3187021.63</v>
      </c>
      <c r="E55" s="6"/>
    </row>
    <row r="56" spans="1:5" ht="22.5" customHeight="1">
      <c r="A56" s="12">
        <v>18050400</v>
      </c>
      <c r="B56" s="13" t="s">
        <v>39</v>
      </c>
      <c r="C56" s="121">
        <v>69540000</v>
      </c>
      <c r="D56" s="75">
        <v>17427355.23</v>
      </c>
      <c r="E56" s="6"/>
    </row>
    <row r="57" spans="1:5" ht="40.9" customHeight="1">
      <c r="A57" s="12">
        <v>18050500</v>
      </c>
      <c r="B57" s="24" t="s">
        <v>40</v>
      </c>
      <c r="C57" s="121">
        <v>40000</v>
      </c>
      <c r="D57" s="75">
        <v>2000</v>
      </c>
      <c r="E57" s="6"/>
    </row>
    <row r="58" spans="1:5" s="18" customFormat="1" ht="21" customHeight="1">
      <c r="A58" s="7">
        <v>20000000</v>
      </c>
      <c r="B58" s="8" t="s">
        <v>41</v>
      </c>
      <c r="C58" s="77">
        <f>C59+C70+C83</f>
        <v>13343700</v>
      </c>
      <c r="D58" s="72">
        <f>D59+D70+D83</f>
        <v>5802335.620000001</v>
      </c>
    </row>
    <row r="59" spans="1:5" ht="21" customHeight="1">
      <c r="A59" s="7">
        <v>21000000</v>
      </c>
      <c r="B59" s="9" t="s">
        <v>42</v>
      </c>
      <c r="C59" s="77">
        <f>C60+C63+C62</f>
        <v>215000</v>
      </c>
      <c r="D59" s="72">
        <f>D60+D63+D62</f>
        <v>1832904.6</v>
      </c>
    </row>
    <row r="60" spans="1:5" ht="55.15" customHeight="1">
      <c r="A60" s="7">
        <v>21010000</v>
      </c>
      <c r="B60" s="25" t="s">
        <v>116</v>
      </c>
      <c r="C60" s="77">
        <f>C61</f>
        <v>20000</v>
      </c>
      <c r="D60" s="72">
        <f>D61</f>
        <v>1684604.6</v>
      </c>
    </row>
    <row r="61" spans="1:5" ht="41.45" customHeight="1">
      <c r="A61" s="12">
        <v>21010300</v>
      </c>
      <c r="B61" s="13" t="s">
        <v>43</v>
      </c>
      <c r="C61" s="121">
        <v>20000</v>
      </c>
      <c r="D61" s="92">
        <v>1684604.6</v>
      </c>
      <c r="E61" s="6"/>
    </row>
    <row r="62" spans="1:5" s="16" customFormat="1" ht="18.75" hidden="1">
      <c r="A62" s="7">
        <v>21050000</v>
      </c>
      <c r="B62" s="9" t="s">
        <v>44</v>
      </c>
      <c r="C62" s="77"/>
      <c r="D62" s="72"/>
    </row>
    <row r="63" spans="1:5" ht="18.75" customHeight="1">
      <c r="A63" s="7">
        <v>21080000</v>
      </c>
      <c r="B63" s="9" t="s">
        <v>45</v>
      </c>
      <c r="C63" s="77">
        <f>SUM(C64:C67)</f>
        <v>195000</v>
      </c>
      <c r="D63" s="72">
        <f>SUM(D64:D67)</f>
        <v>148300</v>
      </c>
    </row>
    <row r="64" spans="1:5" s="1" customFormat="1" ht="17.25" hidden="1" customHeight="1">
      <c r="A64" s="12">
        <v>21080500</v>
      </c>
      <c r="B64" s="13" t="s">
        <v>45</v>
      </c>
      <c r="C64" s="78"/>
      <c r="D64" s="73"/>
    </row>
    <row r="65" spans="1:5" ht="18.75">
      <c r="A65" s="12">
        <v>21081100</v>
      </c>
      <c r="B65" s="13" t="s">
        <v>46</v>
      </c>
      <c r="C65" s="121">
        <v>50000</v>
      </c>
      <c r="D65" s="75">
        <v>64580</v>
      </c>
    </row>
    <row r="66" spans="1:5" ht="61.15" customHeight="1">
      <c r="A66" s="93">
        <v>21081500</v>
      </c>
      <c r="B66" s="94" t="s">
        <v>140</v>
      </c>
      <c r="C66" s="121">
        <v>120000</v>
      </c>
      <c r="D66" s="75">
        <v>83720</v>
      </c>
    </row>
    <row r="67" spans="1:5" ht="54" customHeight="1">
      <c r="A67" s="111">
        <v>21082400</v>
      </c>
      <c r="B67" s="112" t="s">
        <v>112</v>
      </c>
      <c r="C67" s="121">
        <v>25000</v>
      </c>
      <c r="D67" s="75"/>
    </row>
    <row r="68" spans="1:5" ht="41.45" customHeight="1">
      <c r="A68" s="26"/>
      <c r="B68" s="27"/>
      <c r="C68" s="76" t="s">
        <v>127</v>
      </c>
      <c r="D68" s="76"/>
    </row>
    <row r="69" spans="1:5" ht="61.9" customHeight="1">
      <c r="A69" s="95" t="s">
        <v>0</v>
      </c>
      <c r="B69" s="96" t="s">
        <v>1</v>
      </c>
      <c r="C69" s="97" t="s">
        <v>139</v>
      </c>
      <c r="D69" s="98" t="s">
        <v>141</v>
      </c>
      <c r="E69" s="6"/>
    </row>
    <row r="70" spans="1:5" ht="25.9" customHeight="1">
      <c r="A70" s="7">
        <v>22000000</v>
      </c>
      <c r="B70" s="9" t="s">
        <v>47</v>
      </c>
      <c r="C70" s="77">
        <f>C71+C77+C79</f>
        <v>11128700</v>
      </c>
      <c r="D70" s="72">
        <f>D71+D77+D79</f>
        <v>2740847.6900000004</v>
      </c>
    </row>
    <row r="71" spans="1:5" s="16" customFormat="1" ht="21" customHeight="1">
      <c r="A71" s="7">
        <v>22010000</v>
      </c>
      <c r="B71" s="9" t="s">
        <v>48</v>
      </c>
      <c r="C71" s="77">
        <f>C72+C73+C74+C75+C76</f>
        <v>9428700</v>
      </c>
      <c r="D71" s="72">
        <f>D72+D73+D74+D75+D76</f>
        <v>2226616.29</v>
      </c>
    </row>
    <row r="72" spans="1:5" s="1" customFormat="1" ht="35.450000000000003" customHeight="1">
      <c r="A72" s="12">
        <v>22010200</v>
      </c>
      <c r="B72" s="13" t="s">
        <v>49</v>
      </c>
      <c r="C72" s="78"/>
      <c r="D72" s="75">
        <v>933.8</v>
      </c>
    </row>
    <row r="73" spans="1:5" s="1" customFormat="1" ht="40.9" customHeight="1">
      <c r="A73" s="12">
        <v>22010300</v>
      </c>
      <c r="B73" s="13" t="s">
        <v>50</v>
      </c>
      <c r="C73" s="121">
        <v>248700</v>
      </c>
      <c r="D73" s="75">
        <v>74490</v>
      </c>
    </row>
    <row r="74" spans="1:5" s="1" customFormat="1" ht="22.5" customHeight="1">
      <c r="A74" s="12">
        <v>22012500</v>
      </c>
      <c r="B74" s="21" t="s">
        <v>51</v>
      </c>
      <c r="C74" s="121">
        <v>9000000</v>
      </c>
      <c r="D74" s="75">
        <v>2105068.4900000002</v>
      </c>
    </row>
    <row r="75" spans="1:5" s="1" customFormat="1" ht="24" customHeight="1">
      <c r="A75" s="12">
        <v>22012600</v>
      </c>
      <c r="B75" s="21" t="s">
        <v>52</v>
      </c>
      <c r="C75" s="121">
        <v>180000</v>
      </c>
      <c r="D75" s="75">
        <v>46124</v>
      </c>
    </row>
    <row r="76" spans="1:5" s="1" customFormat="1" ht="79.150000000000006" hidden="1" customHeight="1">
      <c r="A76" s="53">
        <v>22012900</v>
      </c>
      <c r="B76" s="58" t="s">
        <v>118</v>
      </c>
      <c r="C76" s="88"/>
      <c r="D76" s="103"/>
    </row>
    <row r="77" spans="1:5" ht="40.15" customHeight="1">
      <c r="A77" s="7">
        <v>22080000</v>
      </c>
      <c r="B77" s="9" t="s">
        <v>53</v>
      </c>
      <c r="C77" s="77">
        <f>C78</f>
        <v>900000</v>
      </c>
      <c r="D77" s="72">
        <f>D78</f>
        <v>242661.22</v>
      </c>
    </row>
    <row r="78" spans="1:5" ht="37.5">
      <c r="A78" s="12">
        <v>22080400</v>
      </c>
      <c r="B78" s="13" t="s">
        <v>119</v>
      </c>
      <c r="C78" s="121">
        <v>900000</v>
      </c>
      <c r="D78" s="92">
        <v>242661.22</v>
      </c>
    </row>
    <row r="79" spans="1:5" ht="18.75">
      <c r="A79" s="7">
        <v>22090000</v>
      </c>
      <c r="B79" s="9" t="s">
        <v>54</v>
      </c>
      <c r="C79" s="77">
        <f>SUM(C80:C82)</f>
        <v>800000</v>
      </c>
      <c r="D79" s="72">
        <f>SUM(D80:D82)</f>
        <v>271570.18</v>
      </c>
    </row>
    <row r="80" spans="1:5" ht="39" customHeight="1">
      <c r="A80" s="12">
        <v>22090100</v>
      </c>
      <c r="B80" s="13" t="s">
        <v>55</v>
      </c>
      <c r="C80" s="121">
        <v>750000</v>
      </c>
      <c r="D80" s="92">
        <v>261693.18</v>
      </c>
    </row>
    <row r="81" spans="1:6" ht="20.45" hidden="1" customHeight="1">
      <c r="A81" s="12">
        <v>22090200</v>
      </c>
      <c r="B81" s="13" t="s">
        <v>56</v>
      </c>
      <c r="C81" s="121"/>
      <c r="D81" s="92"/>
    </row>
    <row r="82" spans="1:6" ht="37.5">
      <c r="A82" s="12">
        <v>22090400</v>
      </c>
      <c r="B82" s="13" t="s">
        <v>57</v>
      </c>
      <c r="C82" s="121">
        <v>50000</v>
      </c>
      <c r="D82" s="121">
        <v>9877</v>
      </c>
    </row>
    <row r="83" spans="1:6" ht="21.75" hidden="1" customHeight="1">
      <c r="A83" s="7">
        <v>24000000</v>
      </c>
      <c r="B83" s="9" t="s">
        <v>58</v>
      </c>
      <c r="C83" s="77">
        <f>C84+C85</f>
        <v>2000000</v>
      </c>
      <c r="D83" s="72">
        <f>D84+D85</f>
        <v>1228583.3299999998</v>
      </c>
    </row>
    <row r="84" spans="1:6" ht="40.5" hidden="1" customHeight="1">
      <c r="A84" s="7">
        <v>24030000</v>
      </c>
      <c r="B84" s="9" t="s">
        <v>59</v>
      </c>
      <c r="C84" s="77"/>
      <c r="D84" s="72"/>
    </row>
    <row r="85" spans="1:6" s="16" customFormat="1" ht="18.75">
      <c r="A85" s="7">
        <v>24060000</v>
      </c>
      <c r="B85" s="9" t="s">
        <v>60</v>
      </c>
      <c r="C85" s="77">
        <f>C86+C87</f>
        <v>2000000</v>
      </c>
      <c r="D85" s="77">
        <f>D86+D87</f>
        <v>1228583.3299999998</v>
      </c>
    </row>
    <row r="86" spans="1:6" s="1" customFormat="1" ht="19.5" customHeight="1">
      <c r="A86" s="12">
        <v>24060300</v>
      </c>
      <c r="B86" s="13" t="s">
        <v>45</v>
      </c>
      <c r="C86" s="121">
        <v>2000000</v>
      </c>
      <c r="D86" s="75">
        <v>1200438.93</v>
      </c>
    </row>
    <row r="87" spans="1:6" s="1" customFormat="1" ht="96.6" customHeight="1">
      <c r="A87" s="53">
        <v>24062200</v>
      </c>
      <c r="B87" s="52" t="s">
        <v>120</v>
      </c>
      <c r="C87" s="89"/>
      <c r="D87" s="75">
        <v>28144.400000000001</v>
      </c>
    </row>
    <row r="88" spans="1:6" ht="24" customHeight="1">
      <c r="A88" s="7">
        <v>30000000</v>
      </c>
      <c r="B88" s="8" t="s">
        <v>61</v>
      </c>
      <c r="C88" s="122">
        <f>C89</f>
        <v>0</v>
      </c>
      <c r="D88" s="72">
        <f>D89</f>
        <v>130.57</v>
      </c>
    </row>
    <row r="89" spans="1:6" ht="18.600000000000001" customHeight="1">
      <c r="A89" s="7">
        <v>31000000</v>
      </c>
      <c r="B89" s="9" t="s">
        <v>62</v>
      </c>
      <c r="C89" s="122">
        <f>C90+C92</f>
        <v>0</v>
      </c>
      <c r="D89" s="72">
        <f>D90+D92</f>
        <v>130.57</v>
      </c>
    </row>
    <row r="90" spans="1:6" ht="59.25" hidden="1" customHeight="1">
      <c r="A90" s="28">
        <v>31010000</v>
      </c>
      <c r="B90" s="9" t="s">
        <v>63</v>
      </c>
      <c r="C90" s="77">
        <f>C91</f>
        <v>0</v>
      </c>
      <c r="D90" s="77">
        <f>D91</f>
        <v>0</v>
      </c>
      <c r="E90" s="29"/>
    </row>
    <row r="91" spans="1:6" ht="55.15" hidden="1" customHeight="1">
      <c r="A91" s="12">
        <v>31010200</v>
      </c>
      <c r="B91" s="13" t="s">
        <v>64</v>
      </c>
      <c r="C91" s="78"/>
      <c r="D91" s="78"/>
      <c r="E91" s="29"/>
    </row>
    <row r="92" spans="1:6" s="16" customFormat="1" ht="23.45" customHeight="1">
      <c r="A92" s="7">
        <v>31020000</v>
      </c>
      <c r="B92" s="9" t="s">
        <v>65</v>
      </c>
      <c r="C92" s="77"/>
      <c r="D92" s="92">
        <v>130.57</v>
      </c>
      <c r="E92" s="30"/>
      <c r="F92" s="31"/>
    </row>
    <row r="93" spans="1:6" ht="21" customHeight="1">
      <c r="A93" s="7">
        <v>40000000</v>
      </c>
      <c r="B93" s="8" t="s">
        <v>66</v>
      </c>
      <c r="C93" s="72">
        <f>C94</f>
        <v>265038692</v>
      </c>
      <c r="D93" s="77">
        <f>D94</f>
        <v>68054106</v>
      </c>
    </row>
    <row r="94" spans="1:6" ht="19.899999999999999" customHeight="1">
      <c r="A94" s="7">
        <v>41000000</v>
      </c>
      <c r="B94" s="9" t="s">
        <v>67</v>
      </c>
      <c r="C94" s="72">
        <f>C95+C98+C100+C106</f>
        <v>265038692</v>
      </c>
      <c r="D94" s="77">
        <f>D95+D98+D100+D106</f>
        <v>68054106</v>
      </c>
    </row>
    <row r="95" spans="1:6" ht="20.45" customHeight="1">
      <c r="A95" s="7">
        <v>41020000</v>
      </c>
      <c r="B95" s="9" t="s">
        <v>68</v>
      </c>
      <c r="C95" s="77">
        <f>C97+C96</f>
        <v>47231000</v>
      </c>
      <c r="D95" s="77">
        <f>D97+D96</f>
        <v>11807800</v>
      </c>
    </row>
    <row r="96" spans="1:6" s="1" customFormat="1" ht="19.149999999999999" hidden="1" customHeight="1">
      <c r="A96" s="12">
        <v>41020100</v>
      </c>
      <c r="B96" s="60" t="s">
        <v>122</v>
      </c>
      <c r="C96" s="121"/>
      <c r="D96" s="121"/>
    </row>
    <row r="97" spans="1:8" ht="58.15" customHeight="1">
      <c r="A97" s="12">
        <v>41021000</v>
      </c>
      <c r="B97" s="21" t="s">
        <v>69</v>
      </c>
      <c r="C97" s="121">
        <v>47231000</v>
      </c>
      <c r="D97" s="121">
        <v>11807800</v>
      </c>
      <c r="F97" s="51"/>
    </row>
    <row r="98" spans="1:8" ht="21" customHeight="1">
      <c r="A98" s="62">
        <v>41030000</v>
      </c>
      <c r="B98" s="9" t="s">
        <v>70</v>
      </c>
      <c r="C98" s="77">
        <f>SUM(C99)</f>
        <v>203850100</v>
      </c>
      <c r="D98" s="77">
        <f>SUM(D99)</f>
        <v>47801200</v>
      </c>
    </row>
    <row r="99" spans="1:8" ht="21.6" customHeight="1">
      <c r="A99" s="63">
        <v>41033900</v>
      </c>
      <c r="B99" s="13" t="s">
        <v>71</v>
      </c>
      <c r="C99" s="121">
        <v>203850100</v>
      </c>
      <c r="D99" s="121">
        <v>47801200</v>
      </c>
    </row>
    <row r="100" spans="1:8" s="61" customFormat="1" ht="22.9" customHeight="1">
      <c r="A100" s="64" t="s">
        <v>123</v>
      </c>
      <c r="B100" s="65" t="s">
        <v>124</v>
      </c>
      <c r="C100" s="79">
        <f>SUM(C101:C102)</f>
        <v>7500000</v>
      </c>
      <c r="D100" s="79">
        <f>SUM(D101:D102)</f>
        <v>7500000</v>
      </c>
    </row>
    <row r="101" spans="1:8" s="69" customFormat="1" ht="19.149999999999999" customHeight="1">
      <c r="A101" s="68">
        <v>41040400</v>
      </c>
      <c r="B101" s="60" t="s">
        <v>73</v>
      </c>
      <c r="C101" s="92">
        <v>7500000</v>
      </c>
      <c r="D101" s="80">
        <v>7500000</v>
      </c>
    </row>
    <row r="102" spans="1:8" ht="76.150000000000006" hidden="1" customHeight="1">
      <c r="A102" s="66">
        <v>41040500</v>
      </c>
      <c r="B102" s="67" t="s">
        <v>125</v>
      </c>
      <c r="C102" s="123"/>
      <c r="D102" s="123"/>
    </row>
    <row r="103" spans="1:8" ht="37.5" hidden="1">
      <c r="A103" s="63">
        <v>41034500</v>
      </c>
      <c r="B103" s="13" t="s">
        <v>108</v>
      </c>
      <c r="C103" s="78"/>
      <c r="D103" s="78"/>
    </row>
    <row r="104" spans="1:8" s="16" customFormat="1" ht="18.75" hidden="1">
      <c r="A104" s="62">
        <v>41040000</v>
      </c>
      <c r="B104" s="9" t="s">
        <v>72</v>
      </c>
      <c r="C104" s="77">
        <f>C105</f>
        <v>0</v>
      </c>
      <c r="D104" s="77">
        <f>D105</f>
        <v>0</v>
      </c>
    </row>
    <row r="105" spans="1:8" s="1" customFormat="1" ht="18.75" hidden="1">
      <c r="A105" s="63">
        <v>41040400</v>
      </c>
      <c r="B105" s="13" t="s">
        <v>73</v>
      </c>
      <c r="C105" s="78"/>
      <c r="D105" s="78"/>
    </row>
    <row r="106" spans="1:8" s="16" customFormat="1" ht="21.6" customHeight="1">
      <c r="A106" s="62">
        <v>41050000</v>
      </c>
      <c r="B106" s="9" t="s">
        <v>74</v>
      </c>
      <c r="C106" s="77">
        <f>SUM(C107:C109)</f>
        <v>6457592</v>
      </c>
      <c r="D106" s="77">
        <f>SUM(D107:D109)</f>
        <v>945106</v>
      </c>
    </row>
    <row r="107" spans="1:8" ht="36.75" customHeight="1">
      <c r="A107" s="32">
        <v>41051000</v>
      </c>
      <c r="B107" s="54" t="s">
        <v>75</v>
      </c>
      <c r="C107" s="121">
        <v>1751848</v>
      </c>
      <c r="D107" s="75">
        <v>410795</v>
      </c>
    </row>
    <row r="108" spans="1:8" ht="42.6" customHeight="1">
      <c r="A108" s="32">
        <v>41051200</v>
      </c>
      <c r="B108" s="56" t="s">
        <v>76</v>
      </c>
      <c r="C108" s="121">
        <v>2095104</v>
      </c>
      <c r="D108" s="103">
        <v>523773</v>
      </c>
    </row>
    <row r="109" spans="1:8" ht="27" customHeight="1">
      <c r="A109" s="114">
        <v>41053900</v>
      </c>
      <c r="B109" s="54" t="s">
        <v>77</v>
      </c>
      <c r="C109" s="121">
        <v>2610640</v>
      </c>
      <c r="D109" s="103">
        <v>10538</v>
      </c>
    </row>
    <row r="110" spans="1:8" ht="23.25" customHeight="1">
      <c r="A110" s="115"/>
      <c r="B110" s="115" t="s">
        <v>78</v>
      </c>
      <c r="C110" s="113">
        <f>C9+C58+C88+C93</f>
        <v>1018110192</v>
      </c>
      <c r="D110" s="110">
        <f>D9+D58+D88+D93</f>
        <v>297587742.94999993</v>
      </c>
      <c r="E110" s="57">
        <f>856662654.27</f>
        <v>856662654.26999998</v>
      </c>
      <c r="F110" s="51">
        <v>934108445.42999995</v>
      </c>
      <c r="G110" s="51">
        <v>1074549052.77</v>
      </c>
      <c r="H110" s="51"/>
    </row>
    <row r="111" spans="1:8" ht="24" customHeight="1">
      <c r="A111" s="108"/>
      <c r="B111" s="130" t="s">
        <v>79</v>
      </c>
      <c r="C111" s="109"/>
      <c r="D111" s="109"/>
      <c r="E111" s="59">
        <f>E110-C110</f>
        <v>-161447537.73000002</v>
      </c>
      <c r="F111" s="51">
        <f>F110-C110</f>
        <v>-84001746.570000052</v>
      </c>
      <c r="G111" s="51">
        <f>G110-D110</f>
        <v>776961309.82000005</v>
      </c>
      <c r="H111" s="51"/>
    </row>
    <row r="112" spans="1:8" ht="18.75" customHeight="1">
      <c r="A112" s="34">
        <v>10000000</v>
      </c>
      <c r="B112" s="35" t="s">
        <v>80</v>
      </c>
      <c r="C112" s="77">
        <f>C113</f>
        <v>766000</v>
      </c>
      <c r="D112" s="81">
        <f>D113</f>
        <v>202946.33</v>
      </c>
    </row>
    <row r="113" spans="1:4" s="18" customFormat="1" ht="18.75">
      <c r="A113" s="36">
        <v>19000000</v>
      </c>
      <c r="B113" s="37" t="s">
        <v>81</v>
      </c>
      <c r="C113" s="77">
        <f>C114+C118</f>
        <v>766000</v>
      </c>
      <c r="D113" s="81">
        <f>D114+D118</f>
        <v>202946.33</v>
      </c>
    </row>
    <row r="114" spans="1:4" s="16" customFormat="1" ht="18.75">
      <c r="A114" s="36">
        <v>19010000</v>
      </c>
      <c r="B114" s="38" t="s">
        <v>82</v>
      </c>
      <c r="C114" s="77">
        <f>SUM(C115:C117)</f>
        <v>766000</v>
      </c>
      <c r="D114" s="81">
        <f>SUM(D115:D117)</f>
        <v>202946.33</v>
      </c>
    </row>
    <row r="115" spans="1:4" ht="39" customHeight="1">
      <c r="A115" s="39">
        <v>19010100</v>
      </c>
      <c r="B115" s="40" t="s">
        <v>121</v>
      </c>
      <c r="C115" s="121">
        <v>100000</v>
      </c>
      <c r="D115" s="124">
        <v>23587.51</v>
      </c>
    </row>
    <row r="116" spans="1:4" s="1" customFormat="1" ht="22.9" customHeight="1">
      <c r="A116" s="39">
        <v>19010200</v>
      </c>
      <c r="B116" s="41" t="s">
        <v>83</v>
      </c>
      <c r="C116" s="121">
        <v>160000</v>
      </c>
      <c r="D116" s="124">
        <v>22077.39</v>
      </c>
    </row>
    <row r="117" spans="1:4" ht="38.25" customHeight="1">
      <c r="A117" s="39">
        <v>19010300</v>
      </c>
      <c r="B117" s="41" t="s">
        <v>84</v>
      </c>
      <c r="C117" s="121">
        <v>506000</v>
      </c>
      <c r="D117" s="124">
        <v>157281.43</v>
      </c>
    </row>
    <row r="118" spans="1:4" ht="18.75" hidden="1" customHeight="1">
      <c r="A118" s="36">
        <v>19050000</v>
      </c>
      <c r="B118" s="38" t="s">
        <v>85</v>
      </c>
      <c r="C118" s="77"/>
      <c r="D118" s="81">
        <f>D119+D120</f>
        <v>0</v>
      </c>
    </row>
    <row r="119" spans="1:4" ht="35.25" hidden="1" customHeight="1">
      <c r="A119" s="39">
        <v>19050200</v>
      </c>
      <c r="B119" s="41" t="s">
        <v>86</v>
      </c>
      <c r="C119" s="78"/>
      <c r="D119" s="82"/>
    </row>
    <row r="120" spans="1:4" ht="35.25" hidden="1" customHeight="1">
      <c r="A120" s="39">
        <v>19050300</v>
      </c>
      <c r="B120" s="41" t="s">
        <v>87</v>
      </c>
      <c r="C120" s="73">
        <v>0</v>
      </c>
      <c r="D120" s="82"/>
    </row>
    <row r="121" spans="1:4" ht="20.25" customHeight="1">
      <c r="A121" s="36">
        <v>20000000</v>
      </c>
      <c r="B121" s="38" t="s">
        <v>88</v>
      </c>
      <c r="C121" s="72">
        <f>C122+C124+C129</f>
        <v>39809429.050000004</v>
      </c>
      <c r="D121" s="81">
        <f>D122+D124+D129</f>
        <v>2421129.9499999997</v>
      </c>
    </row>
    <row r="122" spans="1:4" ht="20.25" hidden="1" customHeight="1">
      <c r="A122" s="36">
        <v>21000000</v>
      </c>
      <c r="B122" s="38" t="s">
        <v>42</v>
      </c>
      <c r="C122" s="72">
        <f>C123</f>
        <v>0</v>
      </c>
      <c r="D122" s="72">
        <f>D123</f>
        <v>0</v>
      </c>
    </row>
    <row r="123" spans="1:4" ht="41.45" hidden="1" customHeight="1">
      <c r="A123" s="36">
        <v>21110000</v>
      </c>
      <c r="B123" s="38" t="s">
        <v>109</v>
      </c>
      <c r="C123" s="90">
        <v>0</v>
      </c>
      <c r="D123" s="81"/>
    </row>
    <row r="124" spans="1:4" ht="15.75" customHeight="1">
      <c r="A124" s="42">
        <v>24000000</v>
      </c>
      <c r="B124" s="42" t="s">
        <v>58</v>
      </c>
      <c r="C124" s="77">
        <f>C125+C128</f>
        <v>10000</v>
      </c>
      <c r="D124" s="81">
        <f>D125+D128</f>
        <v>37200.36</v>
      </c>
    </row>
    <row r="125" spans="1:4" ht="26.25" customHeight="1">
      <c r="A125" s="36">
        <v>24060000</v>
      </c>
      <c r="B125" s="38" t="s">
        <v>60</v>
      </c>
      <c r="C125" s="77">
        <f>C126+C127</f>
        <v>10000</v>
      </c>
      <c r="D125" s="81">
        <f>D126+D127</f>
        <v>37200.36</v>
      </c>
    </row>
    <row r="126" spans="1:4" ht="20.25" hidden="1" customHeight="1">
      <c r="A126" s="39">
        <v>24061600</v>
      </c>
      <c r="B126" s="40" t="s">
        <v>89</v>
      </c>
      <c r="C126" s="78"/>
      <c r="D126" s="82"/>
    </row>
    <row r="127" spans="1:4" ht="39" customHeight="1">
      <c r="A127" s="39">
        <v>24062100</v>
      </c>
      <c r="B127" s="41" t="s">
        <v>90</v>
      </c>
      <c r="C127" s="121">
        <v>10000</v>
      </c>
      <c r="D127" s="92">
        <v>37200.36</v>
      </c>
    </row>
    <row r="128" spans="1:4" ht="20.25" hidden="1" customHeight="1">
      <c r="A128" s="36">
        <v>24170000</v>
      </c>
      <c r="B128" s="43" t="s">
        <v>91</v>
      </c>
      <c r="C128" s="77"/>
      <c r="D128" s="81"/>
    </row>
    <row r="129" spans="1:5" ht="22.5" customHeight="1">
      <c r="A129" s="44">
        <v>25000000</v>
      </c>
      <c r="B129" s="44" t="s">
        <v>92</v>
      </c>
      <c r="C129" s="81">
        <f>C130+C135</f>
        <v>39799429.050000004</v>
      </c>
      <c r="D129" s="81">
        <f>D130+D135</f>
        <v>2383929.59</v>
      </c>
      <c r="E129" s="45"/>
    </row>
    <row r="130" spans="1:5" ht="26.45" customHeight="1">
      <c r="A130" s="44">
        <v>25010000</v>
      </c>
      <c r="B130" s="46" t="s">
        <v>93</v>
      </c>
      <c r="C130" s="81">
        <f>C131+C132+C133+C134</f>
        <v>38163943.170000002</v>
      </c>
      <c r="D130" s="81">
        <f>D131+D132+D133+D134</f>
        <v>737283.59</v>
      </c>
    </row>
    <row r="131" spans="1:5" ht="26.25" hidden="1" customHeight="1">
      <c r="A131" s="47">
        <v>25010100</v>
      </c>
      <c r="B131" s="48" t="s">
        <v>94</v>
      </c>
      <c r="C131" s="73">
        <v>38163943.170000002</v>
      </c>
      <c r="D131" s="75">
        <v>679725.88</v>
      </c>
    </row>
    <row r="132" spans="1:5" ht="27" hidden="1" customHeight="1">
      <c r="A132" s="47">
        <v>25010200</v>
      </c>
      <c r="B132" s="48" t="s">
        <v>95</v>
      </c>
      <c r="C132" s="78"/>
      <c r="D132" s="103"/>
    </row>
    <row r="133" spans="1:5" ht="40.9" hidden="1" customHeight="1">
      <c r="A133" s="47">
        <v>25010300</v>
      </c>
      <c r="B133" s="48" t="s">
        <v>107</v>
      </c>
      <c r="C133" s="73"/>
      <c r="D133" s="75">
        <v>40606.99</v>
      </c>
    </row>
    <row r="134" spans="1:5" ht="37.5" hidden="1">
      <c r="A134" s="47">
        <v>25010400</v>
      </c>
      <c r="B134" s="48" t="s">
        <v>96</v>
      </c>
      <c r="C134" s="73"/>
      <c r="D134" s="75">
        <v>16950.72</v>
      </c>
    </row>
    <row r="135" spans="1:5" ht="19.899999999999999" customHeight="1">
      <c r="A135" s="44">
        <v>25020000</v>
      </c>
      <c r="B135" s="46" t="s">
        <v>97</v>
      </c>
      <c r="C135" s="83">
        <f>C136+C137</f>
        <v>1635485.88</v>
      </c>
      <c r="D135" s="83">
        <f>D136+D137</f>
        <v>1646646</v>
      </c>
    </row>
    <row r="136" spans="1:5" ht="19.899999999999999" hidden="1" customHeight="1">
      <c r="A136" s="47">
        <v>25020100</v>
      </c>
      <c r="B136" s="48" t="s">
        <v>98</v>
      </c>
      <c r="C136" s="91">
        <v>1635485.88</v>
      </c>
      <c r="D136" s="75">
        <v>1430437</v>
      </c>
    </row>
    <row r="137" spans="1:5" ht="76.150000000000006" hidden="1" customHeight="1">
      <c r="A137" s="47">
        <v>25020200</v>
      </c>
      <c r="B137" s="48" t="s">
        <v>110</v>
      </c>
      <c r="C137" s="91"/>
      <c r="D137" s="75">
        <v>216209</v>
      </c>
    </row>
    <row r="138" spans="1:5" ht="19.149999999999999" customHeight="1">
      <c r="A138" s="36">
        <v>30000000</v>
      </c>
      <c r="B138" s="38" t="s">
        <v>61</v>
      </c>
      <c r="C138" s="77">
        <f>C139+C141</f>
        <v>150000</v>
      </c>
      <c r="D138" s="81">
        <f>D139+D141</f>
        <v>5215586.22</v>
      </c>
    </row>
    <row r="139" spans="1:5" ht="19.899999999999999" customHeight="1">
      <c r="A139" s="36">
        <v>31000000</v>
      </c>
      <c r="B139" s="43" t="s">
        <v>62</v>
      </c>
      <c r="C139" s="77">
        <f>C140</f>
        <v>100000</v>
      </c>
      <c r="D139" s="81">
        <f>D140</f>
        <v>5215586.22</v>
      </c>
    </row>
    <row r="140" spans="1:5" ht="37.5">
      <c r="A140" s="39">
        <v>31030000</v>
      </c>
      <c r="B140" s="41" t="s">
        <v>99</v>
      </c>
      <c r="C140" s="78">
        <v>100000</v>
      </c>
      <c r="D140" s="82">
        <v>5215586.22</v>
      </c>
    </row>
    <row r="141" spans="1:5" ht="18.600000000000001" customHeight="1">
      <c r="A141" s="36">
        <v>33000000</v>
      </c>
      <c r="B141" s="43" t="s">
        <v>100</v>
      </c>
      <c r="C141" s="77">
        <f>C142</f>
        <v>50000</v>
      </c>
      <c r="D141" s="90">
        <f>D142</f>
        <v>0</v>
      </c>
    </row>
    <row r="142" spans="1:5" ht="19.899999999999999" customHeight="1">
      <c r="A142" s="36">
        <v>33010000</v>
      </c>
      <c r="B142" s="43" t="s">
        <v>101</v>
      </c>
      <c r="C142" s="77">
        <f>C143</f>
        <v>50000</v>
      </c>
      <c r="D142" s="90">
        <f>D143</f>
        <v>0</v>
      </c>
    </row>
    <row r="143" spans="1:5" ht="42" customHeight="1">
      <c r="A143" s="39">
        <v>33010100</v>
      </c>
      <c r="B143" s="41" t="s">
        <v>111</v>
      </c>
      <c r="C143" s="121">
        <v>50000</v>
      </c>
      <c r="D143" s="82"/>
    </row>
    <row r="144" spans="1:5" ht="18.75" hidden="1">
      <c r="A144" s="7">
        <v>40000000</v>
      </c>
      <c r="B144" s="8" t="s">
        <v>66</v>
      </c>
      <c r="C144" s="72">
        <f>C145</f>
        <v>0</v>
      </c>
      <c r="D144" s="72">
        <f>D145</f>
        <v>0</v>
      </c>
    </row>
    <row r="145" spans="1:8" ht="20.45" hidden="1" customHeight="1">
      <c r="A145" s="7">
        <v>41000000</v>
      </c>
      <c r="B145" s="9" t="s">
        <v>67</v>
      </c>
      <c r="C145" s="72">
        <f>C146</f>
        <v>0</v>
      </c>
      <c r="D145" s="72">
        <f>D146</f>
        <v>0</v>
      </c>
    </row>
    <row r="146" spans="1:8" ht="18.75" hidden="1">
      <c r="A146" s="7">
        <v>41050000</v>
      </c>
      <c r="B146" s="9" t="s">
        <v>74</v>
      </c>
      <c r="C146" s="72">
        <f>SUM(C147:C150)</f>
        <v>0</v>
      </c>
      <c r="D146" s="72">
        <f>SUM(D147:D150)</f>
        <v>0</v>
      </c>
    </row>
    <row r="147" spans="1:8" s="1" customFormat="1" ht="96" hidden="1" customHeight="1">
      <c r="A147" s="12"/>
      <c r="B147" s="13"/>
      <c r="C147" s="73"/>
      <c r="D147" s="73"/>
    </row>
    <row r="148" spans="1:8" ht="18.75" hidden="1">
      <c r="A148" s="39"/>
      <c r="B148" s="33"/>
      <c r="C148" s="78"/>
      <c r="D148" s="82"/>
    </row>
    <row r="149" spans="1:8" ht="18.75" hidden="1">
      <c r="A149" s="39"/>
      <c r="B149" s="33"/>
      <c r="C149" s="78"/>
      <c r="D149" s="82"/>
    </row>
    <row r="150" spans="1:8" ht="18.75" hidden="1">
      <c r="A150" s="39"/>
      <c r="B150" s="33"/>
      <c r="C150" s="78"/>
      <c r="D150" s="82"/>
    </row>
    <row r="151" spans="1:8" ht="19.899999999999999" customHeight="1">
      <c r="A151" s="36">
        <v>50000000</v>
      </c>
      <c r="B151" s="43" t="s">
        <v>102</v>
      </c>
      <c r="C151" s="77">
        <f>C152</f>
        <v>2000000</v>
      </c>
      <c r="D151" s="81">
        <f>D152</f>
        <v>231609.56</v>
      </c>
    </row>
    <row r="152" spans="1:8" ht="38.450000000000003" customHeight="1">
      <c r="A152" s="117">
        <v>50110000</v>
      </c>
      <c r="B152" s="118" t="s">
        <v>103</v>
      </c>
      <c r="C152" s="78">
        <v>2000000</v>
      </c>
      <c r="D152" s="82">
        <v>231609.56</v>
      </c>
    </row>
    <row r="153" spans="1:8" ht="16.899999999999999" customHeight="1">
      <c r="A153" s="119"/>
      <c r="B153" s="119" t="s">
        <v>78</v>
      </c>
      <c r="C153" s="116">
        <f>C151+C138+C144+C121+C112</f>
        <v>42725429.050000004</v>
      </c>
      <c r="D153" s="72">
        <f>D151+D138+D121+D112+D146</f>
        <v>8071272.0599999987</v>
      </c>
      <c r="F153" s="51"/>
      <c r="G153" s="51"/>
      <c r="H153">
        <v>11358454.199999999</v>
      </c>
    </row>
    <row r="154" spans="1:8" ht="19.899999999999999" customHeight="1">
      <c r="A154" s="120"/>
      <c r="B154" s="120" t="s">
        <v>104</v>
      </c>
      <c r="C154" s="116">
        <f>C153+C110</f>
        <v>1060835621.05</v>
      </c>
      <c r="D154" s="72">
        <f>D153+D110</f>
        <v>305659015.00999993</v>
      </c>
      <c r="F154" s="51"/>
      <c r="G154" s="51"/>
      <c r="H154" s="51">
        <f>D153-H153</f>
        <v>-3287182.1400000006</v>
      </c>
    </row>
    <row r="155" spans="1:8" s="107" customFormat="1" ht="72.599999999999994" customHeight="1">
      <c r="A155" s="125" t="s">
        <v>134</v>
      </c>
      <c r="B155" s="125"/>
      <c r="C155" s="86" t="s">
        <v>135</v>
      </c>
      <c r="D155" s="126"/>
    </row>
    <row r="157" spans="1:8" ht="19.899999999999999" customHeight="1">
      <c r="A157" s="102"/>
      <c r="B157" s="102"/>
      <c r="C157" s="76"/>
      <c r="D157" s="76"/>
      <c r="F157" s="51"/>
      <c r="G157" s="51"/>
      <c r="H157" s="51"/>
    </row>
    <row r="158" spans="1:8" ht="13.9" customHeight="1">
      <c r="A158" s="49"/>
      <c r="B158" s="50"/>
      <c r="C158" s="76"/>
      <c r="D158" s="84"/>
      <c r="E158" s="51"/>
    </row>
  </sheetData>
  <sheetProtection selectLockedCells="1" selectUnlockedCells="1"/>
  <mergeCells count="2">
    <mergeCell ref="C2:D2"/>
    <mergeCell ref="A5:D5"/>
  </mergeCells>
  <phoneticPr fontId="13" type="noConversion"/>
  <conditionalFormatting sqref="D92">
    <cfRule type="expression" dxfId="65" priority="37" stopIfTrue="1">
      <formula>XFC92=1</formula>
    </cfRule>
  </conditionalFormatting>
  <conditionalFormatting sqref="C12:C15 C31:C33 D31 D115:D117 D127 D131 D133:D134 D136:D137">
    <cfRule type="expression" dxfId="64" priority="75" stopIfTrue="1">
      <formula>XFC12=1</formula>
    </cfRule>
  </conditionalFormatting>
  <conditionalFormatting sqref="D12:D15">
    <cfRule type="expression" dxfId="63" priority="74" stopIfTrue="1">
      <formula>XFC12=1</formula>
    </cfRule>
  </conditionalFormatting>
  <conditionalFormatting sqref="C12:C15">
    <cfRule type="expression" dxfId="62" priority="73" stopIfTrue="1">
      <formula>XFC12=1</formula>
    </cfRule>
  </conditionalFormatting>
  <conditionalFormatting sqref="D12:D15">
    <cfRule type="expression" dxfId="61" priority="72" stopIfTrue="1">
      <formula>XFC12=1</formula>
    </cfRule>
  </conditionalFormatting>
  <conditionalFormatting sqref="C19">
    <cfRule type="expression" dxfId="60" priority="71" stopIfTrue="1">
      <formula>XFC19=1</formula>
    </cfRule>
  </conditionalFormatting>
  <conditionalFormatting sqref="D19">
    <cfRule type="expression" dxfId="59" priority="70" stopIfTrue="1">
      <formula>XFC19=1</formula>
    </cfRule>
  </conditionalFormatting>
  <conditionalFormatting sqref="C24">
    <cfRule type="expression" dxfId="58" priority="69" stopIfTrue="1">
      <formula>XFC24=1</formula>
    </cfRule>
  </conditionalFormatting>
  <conditionalFormatting sqref="D24">
    <cfRule type="expression" dxfId="57" priority="68" stopIfTrue="1">
      <formula>XFC24=1</formula>
    </cfRule>
  </conditionalFormatting>
  <conditionalFormatting sqref="C28">
    <cfRule type="expression" dxfId="56" priority="67" stopIfTrue="1">
      <formula>XFC28=1</formula>
    </cfRule>
  </conditionalFormatting>
  <conditionalFormatting sqref="D28">
    <cfRule type="expression" dxfId="55" priority="66" stopIfTrue="1">
      <formula>XFC28=1</formula>
    </cfRule>
  </conditionalFormatting>
  <conditionalFormatting sqref="C30">
    <cfRule type="expression" dxfId="54" priority="65" stopIfTrue="1">
      <formula>XFC30=1</formula>
    </cfRule>
  </conditionalFormatting>
  <conditionalFormatting sqref="D30">
    <cfRule type="expression" dxfId="53" priority="64" stopIfTrue="1">
      <formula>XFC30=1</formula>
    </cfRule>
  </conditionalFormatting>
  <conditionalFormatting sqref="D31">
    <cfRule type="expression" dxfId="52" priority="62" stopIfTrue="1">
      <formula>XFC31=1</formula>
    </cfRule>
  </conditionalFormatting>
  <conditionalFormatting sqref="C36:C43">
    <cfRule type="expression" dxfId="51" priority="61" stopIfTrue="1">
      <formula>XFC36=1</formula>
    </cfRule>
  </conditionalFormatting>
  <conditionalFormatting sqref="D36:D43">
    <cfRule type="expression" dxfId="50" priority="60" stopIfTrue="1">
      <formula>XFC36=1</formula>
    </cfRule>
  </conditionalFormatting>
  <conditionalFormatting sqref="C45">
    <cfRule type="expression" dxfId="49" priority="59" stopIfTrue="1">
      <formula>XFC45=1</formula>
    </cfRule>
  </conditionalFormatting>
  <conditionalFormatting sqref="D45">
    <cfRule type="expression" dxfId="48" priority="58" stopIfTrue="1">
      <formula>XFC45=1</formula>
    </cfRule>
  </conditionalFormatting>
  <conditionalFormatting sqref="C47">
    <cfRule type="expression" dxfId="47" priority="57" stopIfTrue="1">
      <formula>XFC47=1</formula>
    </cfRule>
  </conditionalFormatting>
  <conditionalFormatting sqref="D47">
    <cfRule type="expression" dxfId="46" priority="56" stopIfTrue="1">
      <formula>XFC47=1</formula>
    </cfRule>
  </conditionalFormatting>
  <conditionalFormatting sqref="C49:C50">
    <cfRule type="expression" dxfId="45" priority="55" stopIfTrue="1">
      <formula>XFC49=1</formula>
    </cfRule>
  </conditionalFormatting>
  <conditionalFormatting sqref="D49:D50">
    <cfRule type="expression" dxfId="44" priority="54" stopIfTrue="1">
      <formula>XFC49=1</formula>
    </cfRule>
  </conditionalFormatting>
  <conditionalFormatting sqref="C55:C57">
    <cfRule type="expression" dxfId="43" priority="53" stopIfTrue="1">
      <formula>XFC55=1</formula>
    </cfRule>
  </conditionalFormatting>
  <conditionalFormatting sqref="D55:D57">
    <cfRule type="expression" dxfId="42" priority="52" stopIfTrue="1">
      <formula>XFC55=1</formula>
    </cfRule>
  </conditionalFormatting>
  <conditionalFormatting sqref="C61">
    <cfRule type="expression" dxfId="41" priority="51" stopIfTrue="1">
      <formula>XFC61=1</formula>
    </cfRule>
  </conditionalFormatting>
  <conditionalFormatting sqref="D61">
    <cfRule type="expression" dxfId="40" priority="50" stopIfTrue="1">
      <formula>XFC61=1</formula>
    </cfRule>
  </conditionalFormatting>
  <conditionalFormatting sqref="D65:D67">
    <cfRule type="expression" dxfId="39" priority="49" stopIfTrue="1">
      <formula>XFC65=1</formula>
    </cfRule>
  </conditionalFormatting>
  <conditionalFormatting sqref="D72:D75">
    <cfRule type="expression" dxfId="38" priority="48" stopIfTrue="1">
      <formula>XFC72=1</formula>
    </cfRule>
  </conditionalFormatting>
  <conditionalFormatting sqref="C65:C67">
    <cfRule type="expression" dxfId="37" priority="47" stopIfTrue="1">
      <formula>XFC65=1</formula>
    </cfRule>
  </conditionalFormatting>
  <conditionalFormatting sqref="C73:C75">
    <cfRule type="expression" dxfId="36" priority="46" stopIfTrue="1">
      <formula>XFC73=1</formula>
    </cfRule>
  </conditionalFormatting>
  <conditionalFormatting sqref="C78">
    <cfRule type="expression" dxfId="35" priority="45" stopIfTrue="1">
      <formula>XFC78=1</formula>
    </cfRule>
  </conditionalFormatting>
  <conditionalFormatting sqref="D78">
    <cfRule type="expression" dxfId="34" priority="44" stopIfTrue="1">
      <formula>XFC78=1</formula>
    </cfRule>
  </conditionalFormatting>
  <conditionalFormatting sqref="C80:C81">
    <cfRule type="expression" dxfId="33" priority="43" stopIfTrue="1">
      <formula>XFC80=1</formula>
    </cfRule>
  </conditionalFormatting>
  <conditionalFormatting sqref="D80:D81">
    <cfRule type="expression" dxfId="32" priority="42" stopIfTrue="1">
      <formula>XFC80=1</formula>
    </cfRule>
  </conditionalFormatting>
  <conditionalFormatting sqref="C82">
    <cfRule type="expression" dxfId="31" priority="41" stopIfTrue="1">
      <formula>XFC82=1</formula>
    </cfRule>
  </conditionalFormatting>
  <conditionalFormatting sqref="D82">
    <cfRule type="expression" dxfId="30" priority="40" stopIfTrue="1">
      <formula>XFC82=1</formula>
    </cfRule>
  </conditionalFormatting>
  <conditionalFormatting sqref="C86">
    <cfRule type="expression" dxfId="29" priority="39" stopIfTrue="1">
      <formula>XFC86=1</formula>
    </cfRule>
  </conditionalFormatting>
  <conditionalFormatting sqref="D86">
    <cfRule type="expression" dxfId="28" priority="38" stopIfTrue="1">
      <formula>XFC86=1</formula>
    </cfRule>
  </conditionalFormatting>
  <conditionalFormatting sqref="B96 B100:B101">
    <cfRule type="expression" dxfId="27" priority="36" stopIfTrue="1">
      <formula>XFD96=1</formula>
    </cfRule>
  </conditionalFormatting>
  <conditionalFormatting sqref="C96">
    <cfRule type="expression" dxfId="26" priority="35" stopIfTrue="1">
      <formula>XFC96=1</formula>
    </cfRule>
  </conditionalFormatting>
  <conditionalFormatting sqref="D96">
    <cfRule type="expression" dxfId="25" priority="34" stopIfTrue="1">
      <formula>XFC96=1</formula>
    </cfRule>
  </conditionalFormatting>
  <conditionalFormatting sqref="C97">
    <cfRule type="expression" dxfId="24" priority="33" stopIfTrue="1">
      <formula>XFC97=1</formula>
    </cfRule>
  </conditionalFormatting>
  <conditionalFormatting sqref="D97">
    <cfRule type="expression" dxfId="23" priority="32" stopIfTrue="1">
      <formula>XFC97=1</formula>
    </cfRule>
  </conditionalFormatting>
  <conditionalFormatting sqref="C99">
    <cfRule type="expression" dxfId="22" priority="31" stopIfTrue="1">
      <formula>XFC99=1</formula>
    </cfRule>
  </conditionalFormatting>
  <conditionalFormatting sqref="D99">
    <cfRule type="expression" dxfId="21" priority="30" stopIfTrue="1">
      <formula>XFC99=1</formula>
    </cfRule>
  </conditionalFormatting>
  <conditionalFormatting sqref="A100:A101">
    <cfRule type="expression" dxfId="20" priority="29" stopIfTrue="1">
      <formula>XFD100=1</formula>
    </cfRule>
  </conditionalFormatting>
  <conditionalFormatting sqref="C101:C102">
    <cfRule type="expression" dxfId="19" priority="27" stopIfTrue="1">
      <formula>XFC101=1</formula>
    </cfRule>
  </conditionalFormatting>
  <conditionalFormatting sqref="D102">
    <cfRule type="expression" dxfId="18" priority="26" stopIfTrue="1">
      <formula>XFC102=1</formula>
    </cfRule>
  </conditionalFormatting>
  <conditionalFormatting sqref="C107:C109">
    <cfRule type="expression" dxfId="17" priority="25" stopIfTrue="1">
      <formula>XFC107=1</formula>
    </cfRule>
  </conditionalFormatting>
  <conditionalFormatting sqref="D107:D109">
    <cfRule type="expression" dxfId="16" priority="24" stopIfTrue="1">
      <formula>XFC107=1</formula>
    </cfRule>
  </conditionalFormatting>
  <conditionalFormatting sqref="C115:C117 C127 C143">
    <cfRule type="expression" dxfId="15" priority="23" stopIfTrue="1">
      <formula>XFD115=1</formula>
    </cfRule>
  </conditionalFormatting>
  <conditionalFormatting sqref="D40:D43">
    <cfRule type="expression" dxfId="14" priority="15" stopIfTrue="1">
      <formula>XFA40=1</formula>
    </cfRule>
  </conditionalFormatting>
  <conditionalFormatting sqref="D49:D50">
    <cfRule type="expression" dxfId="13" priority="14" stopIfTrue="1">
      <formula>XFA49=1</formula>
    </cfRule>
  </conditionalFormatting>
  <conditionalFormatting sqref="D55:D57">
    <cfRule type="expression" dxfId="12" priority="13" stopIfTrue="1">
      <formula>XFA55=1</formula>
    </cfRule>
  </conditionalFormatting>
  <conditionalFormatting sqref="D65:D67">
    <cfRule type="expression" dxfId="11" priority="12" stopIfTrue="1">
      <formula>XFA65=1</formula>
    </cfRule>
  </conditionalFormatting>
  <conditionalFormatting sqref="D72:D76">
    <cfRule type="expression" dxfId="10" priority="11" stopIfTrue="1">
      <formula>XFA72=1</formula>
    </cfRule>
  </conditionalFormatting>
  <conditionalFormatting sqref="D86:D87">
    <cfRule type="expression" dxfId="9" priority="10" stopIfTrue="1">
      <formula>XFA86=1</formula>
    </cfRule>
  </conditionalFormatting>
  <conditionalFormatting sqref="D115">
    <cfRule type="expression" dxfId="8" priority="9" stopIfTrue="1">
      <formula>XFA115=1</formula>
    </cfRule>
  </conditionalFormatting>
  <conditionalFormatting sqref="D131:D134">
    <cfRule type="expression" dxfId="7" priority="8" stopIfTrue="1">
      <formula>XFA131=1</formula>
    </cfRule>
  </conditionalFormatting>
  <conditionalFormatting sqref="D136:D137">
    <cfRule type="expression" dxfId="6" priority="7" stopIfTrue="1">
      <formula>XFA136=1</formula>
    </cfRule>
  </conditionalFormatting>
  <conditionalFormatting sqref="D36:D39">
    <cfRule type="expression" dxfId="5" priority="6" stopIfTrue="1">
      <formula>XFA36=1</formula>
    </cfRule>
  </conditionalFormatting>
  <conditionalFormatting sqref="D40:D45">
    <cfRule type="expression" dxfId="4" priority="5" stopIfTrue="1">
      <formula>XFA40=1</formula>
    </cfRule>
  </conditionalFormatting>
  <conditionalFormatting sqref="D49:D50">
    <cfRule type="expression" dxfId="3" priority="4" stopIfTrue="1">
      <formula>XFA49=1</formula>
    </cfRule>
  </conditionalFormatting>
  <conditionalFormatting sqref="D55:D57">
    <cfRule type="expression" dxfId="2" priority="3" stopIfTrue="1">
      <formula>XFA55=1</formula>
    </cfRule>
  </conditionalFormatting>
  <conditionalFormatting sqref="D72:D76">
    <cfRule type="expression" dxfId="1" priority="2" stopIfTrue="1">
      <formula>XFA72=1</formula>
    </cfRule>
  </conditionalFormatting>
  <conditionalFormatting sqref="D107:D109">
    <cfRule type="expression" dxfId="0" priority="1" stopIfTrue="1">
      <formula>XFA107=1</formula>
    </cfRule>
  </conditionalFormatting>
  <pageMargins left="1.1811023622047245" right="0.19685039370078741" top="0.39370078740157483" bottom="0.19685039370078741" header="0.51181102362204722" footer="0.51181102362204722"/>
  <pageSetup paperSize="9" scale="50" firstPageNumber="0" orientation="portrait" horizontalDpi="300" verticalDpi="300" r:id="rId1"/>
  <headerFooter alignWithMargins="0"/>
  <rowBreaks count="1" manualBreakCount="1">
    <brk id="6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2023-04-12T08:05:15Z</cp:lastPrinted>
  <dcterms:created xsi:type="dcterms:W3CDTF">2020-09-21T10:01:22Z</dcterms:created>
  <dcterms:modified xsi:type="dcterms:W3CDTF">2023-04-20T10:05:02Z</dcterms:modified>
</cp:coreProperties>
</file>