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Z2M_2E_401!$A$10:$Q$88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Z2M_2E_401!$8:$8</definedName>
    <definedName name="_xlnm.Print_Area" localSheetId="0">Z2M_2E_401!$A$1:$F$146</definedName>
  </definedNames>
  <calcPr calcId="125725" fullCalcOnLoad="1"/>
</workbook>
</file>

<file path=xl/calcChain.xml><?xml version="1.0" encoding="utf-8"?>
<calcChain xmlns="http://schemas.openxmlformats.org/spreadsheetml/2006/main">
  <c r="F137" i="1"/>
  <c r="F141"/>
  <c r="E141"/>
  <c r="E137"/>
  <c r="F87"/>
  <c r="E87"/>
  <c r="F81"/>
  <c r="E81"/>
  <c r="F101"/>
  <c r="E101"/>
  <c r="F95"/>
  <c r="E95"/>
  <c r="F10"/>
  <c r="F90" s="1"/>
  <c r="F15"/>
  <c r="F26"/>
  <c r="F30"/>
  <c r="F50"/>
  <c r="F56"/>
  <c r="F63"/>
  <c r="F69"/>
  <c r="F68" s="1"/>
  <c r="F71"/>
  <c r="F73"/>
  <c r="F76"/>
  <c r="E10"/>
  <c r="E15"/>
  <c r="E26"/>
  <c r="E30"/>
  <c r="E50"/>
  <c r="E56"/>
  <c r="E63"/>
  <c r="E69"/>
  <c r="E68" s="1"/>
  <c r="E71"/>
  <c r="E73"/>
  <c r="E76"/>
  <c r="F92"/>
  <c r="F143" s="1"/>
  <c r="F144" s="1"/>
  <c r="F104"/>
  <c r="F107"/>
  <c r="F111"/>
  <c r="F114"/>
  <c r="F118"/>
  <c r="F117" s="1"/>
  <c r="F120"/>
  <c r="F128"/>
  <c r="F131"/>
  <c r="E92"/>
  <c r="E104"/>
  <c r="E107"/>
  <c r="E111"/>
  <c r="E114"/>
  <c r="E118"/>
  <c r="E117" s="1"/>
  <c r="E120"/>
  <c r="E128"/>
  <c r="E131"/>
  <c r="A135"/>
  <c r="A12"/>
  <c r="A13"/>
  <c r="A15"/>
  <c r="A16"/>
  <c r="A17"/>
  <c r="A19"/>
  <c r="A26"/>
  <c r="A27"/>
  <c r="A28"/>
  <c r="A30"/>
  <c r="A32"/>
  <c r="A33"/>
  <c r="A34"/>
  <c r="A35"/>
  <c r="A36"/>
  <c r="A40"/>
  <c r="A41"/>
  <c r="A44"/>
  <c r="A45"/>
  <c r="A50"/>
  <c r="A51"/>
  <c r="A52"/>
  <c r="A53"/>
  <c r="A54"/>
  <c r="A55"/>
  <c r="A56"/>
  <c r="A57"/>
  <c r="A58"/>
  <c r="A59"/>
  <c r="A60"/>
  <c r="A61"/>
  <c r="A63"/>
  <c r="A69"/>
  <c r="A70"/>
  <c r="A75"/>
  <c r="A76"/>
  <c r="A82"/>
  <c r="A83"/>
  <c r="A85" s="1"/>
  <c r="A90"/>
  <c r="A93"/>
  <c r="A94"/>
  <c r="A95"/>
  <c r="A96"/>
  <c r="A97"/>
  <c r="A98"/>
  <c r="A100"/>
  <c r="A101"/>
  <c r="A102"/>
  <c r="A104"/>
  <c r="A105"/>
  <c r="A107"/>
  <c r="A108"/>
  <c r="A109"/>
  <c r="A110"/>
  <c r="A111"/>
  <c r="A112"/>
  <c r="A113"/>
  <c r="A114"/>
  <c r="A123"/>
  <c r="A125"/>
  <c r="A128"/>
  <c r="A129"/>
  <c r="A131"/>
  <c r="A136"/>
  <c r="A140"/>
  <c r="A143"/>
  <c r="E143" l="1"/>
  <c r="E144" s="1"/>
  <c r="E90"/>
</calcChain>
</file>

<file path=xl/sharedStrings.xml><?xml version="1.0" encoding="utf-8"?>
<sst xmlns="http://schemas.openxmlformats.org/spreadsheetml/2006/main" count="326" uniqueCount="226">
  <si>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</si>
  <si>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</si>
  <si>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</si>
  <si>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</si>
  <si>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</si>
  <si>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</si>
  <si>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</si>
  <si>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</si>
  <si>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</si>
  <si>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</si>
  <si>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</si>
  <si>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</si>
  <si>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</si>
  <si>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</si>
  <si>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</si>
  <si>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</si>
  <si>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</si>
  <si>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</si>
  <si>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</si>
  <si>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</si>
  <si>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</si>
  <si>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</si>
  <si>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</si>
  <si>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</si>
  <si>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</si>
  <si>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</si>
  <si>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</si>
  <si>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</si>
  <si>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</si>
  <si>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</si>
  <si>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</si>
  <si>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</si>
  <si>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</si>
  <si>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</si>
  <si>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</si>
  <si>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</si>
  <si>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</si>
  <si>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</si>
  <si>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</si>
  <si>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</si>
  <si>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</si>
  <si>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</si>
  <si>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</si>
  <si>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</si>
  <si>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</si>
  <si>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</si>
  <si>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</si>
  <si>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</si>
  <si>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</si>
  <si>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</si>
  <si>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</si>
  <si>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</si>
  <si>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</si>
  <si>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</si>
  <si>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</si>
  <si>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</si>
  <si>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</si>
  <si>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</si>
  <si>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</si>
  <si>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</si>
  <si>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</si>
  <si>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</si>
  <si>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</si>
  <si>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</si>
  <si>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</si>
  <si>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</si>
  <si>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</si>
  <si>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</si>
  <si>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</si>
  <si>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</si>
  <si>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</si>
  <si>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</si>
  <si>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</si>
  <si>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</si>
  <si>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</si>
  <si>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</si>
  <si>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</si>
  <si>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</si>
  <si>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</si>
  <si>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</si>
  <si>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</si>
  <si>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</si>
  <si>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</si>
  <si>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</si>
  <si>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</si>
  <si>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</si>
  <si>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</si>
  <si>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</si>
  <si>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</si>
  <si>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</si>
  <si>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</si>
  <si>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</si>
  <si>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</si>
  <si>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</si>
  <si>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</si>
  <si>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</si>
  <si>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</si>
  <si>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</si>
  <si>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</si>
  <si>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</si>
  <si>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</si>
  <si>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</si>
  <si>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</si>
  <si>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</si>
  <si>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</si>
  <si>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</si>
  <si>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</si>
  <si>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</si>
  <si>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</si>
  <si>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</si>
  <si>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</si>
  <si>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</si>
  <si>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</si>
  <si>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</si>
  <si>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</si>
  <si>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</si>
  <si>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</si>
  <si>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</si>
  <si>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</si>
  <si>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</si>
  <si>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</si>
  <si>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</si>
  <si>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</si>
  <si>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</si>
  <si>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</si>
  <si>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</si>
  <si>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</si>
  <si>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</si>
  <si>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</si>
  <si>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</si>
  <si>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</si>
  <si>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</si>
  <si>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</si>
  <si>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</si>
  <si>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</si>
  <si>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</si>
  <si>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</si>
  <si>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</si>
  <si>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</si>
  <si>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</si>
  <si>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</si>
  <si>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</si>
  <si>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</si>
  <si>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</si>
  <si>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</si>
  <si>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</si>
  <si>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</si>
  <si>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</si>
  <si>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</si>
  <si>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</si>
  <si>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</si>
  <si>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</si>
  <si>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</si>
  <si>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</si>
  <si>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</si>
  <si>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</si>
  <si>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</si>
  <si>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</si>
  <si>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</si>
  <si>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</si>
  <si>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</si>
  <si>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</si>
  <si>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</si>
  <si>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</si>
  <si>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</si>
  <si>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</si>
  <si>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</si>
  <si>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</si>
  <si>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</si>
  <si>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</si>
  <si>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</si>
  <si>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</si>
  <si>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</si>
  <si>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</si>
  <si>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</si>
  <si>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</si>
  <si>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</si>
  <si>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</si>
  <si>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</si>
  <si>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</si>
  <si>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</si>
  <si>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</si>
  <si>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</si>
  <si>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</si>
  <si>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</si>
  <si>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</si>
  <si>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</si>
  <si>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</si>
  <si>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</si>
  <si>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</si>
  <si>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</si>
  <si>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</si>
  <si>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</si>
  <si>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</si>
  <si>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</si>
  <si>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Уточнений план на 2023 рік</t>
  </si>
  <si>
    <t>Виконано за І квартал 2023 року</t>
  </si>
  <si>
    <t>Начальник фінансового управління</t>
  </si>
  <si>
    <t>Раїса РОЇК</t>
  </si>
  <si>
    <t>до рішення виконавчого комітету</t>
  </si>
  <si>
    <t>Звіт про виконання бюджету Павлоградської міської територіальної громади за І квартал 2023 року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</si>
  <si>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</si>
  <si>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</si>
  <si>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</si>
  <si>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</si>
  <si>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6050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</si>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</sst>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1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15" borderId="15" xfId="0" quotePrefix="1" applyFont="1" applyFill="1" applyBorder="1" applyAlignment="1">
      <alignment horizontal="justify"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4" xfId="0" applyFont="1" applyFill="1" applyBorder="1" applyAlignment="1">
      <alignment horizontal="justify" vertical="center"/>
    </xf>
    <xf numFmtId="3" fontId="18" fillId="0" borderId="25" xfId="0" applyNumberFormat="1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2" xfId="0" applyFont="1" applyFill="1" applyBorder="1" applyAlignment="1">
      <alignment horizontal="justify" vertical="center" wrapText="1"/>
    </xf>
    <xf numFmtId="0" fontId="18" fillId="0" borderId="26" xfId="36" applyFont="1" applyFill="1" applyBorder="1" applyAlignment="1" applyProtection="1">
      <alignment horizontal="justify" vertical="center" wrapText="1"/>
    </xf>
    <xf numFmtId="4" fontId="18" fillId="0" borderId="18" xfId="0" applyNumberFormat="1" applyFont="1" applyFill="1" applyBorder="1" applyAlignment="1">
      <alignment horizontal="center" vertical="center"/>
    </xf>
    <xf numFmtId="49" fontId="18" fillId="0" borderId="23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6"/>
  <sheetViews>
    <sheetView tabSelected="1" topLeftCell="C129" zoomScaleNormal="100" zoomScaleSheetLayoutView="75" workbookViewId="0">
      <selection activeCell="N38" sqref="N38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91" t="s">
        <v>0</v>
      </c>
      <c r="F1" s="91"/>
    </row>
    <row r="2" spans="1:14" ht="18.75">
      <c r="C2" s="1"/>
      <c r="D2" s="1"/>
      <c r="E2" s="91" t="s">
        <v>199</v>
      </c>
      <c r="F2" s="91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06" t="s">
        <v>200</v>
      </c>
      <c r="D6" s="106"/>
      <c r="E6" s="106"/>
      <c r="F6" s="106"/>
    </row>
    <row r="7" spans="1:14" s="2" customFormat="1" ht="23.25" customHeight="1">
      <c r="B7" s="3" t="s">
        <v>1</v>
      </c>
      <c r="C7" s="4"/>
      <c r="D7" s="5"/>
      <c r="E7" s="107" t="s">
        <v>2</v>
      </c>
      <c r="F7" s="107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" t="s">
        <v>3</v>
      </c>
      <c r="D8" s="9" t="s">
        <v>4</v>
      </c>
      <c r="E8" s="64" t="s">
        <v>195</v>
      </c>
      <c r="F8" s="64" t="s">
        <v>196</v>
      </c>
      <c r="G8" s="10"/>
      <c r="H8" s="10"/>
      <c r="I8" s="10"/>
      <c r="J8" s="10"/>
      <c r="K8" s="10"/>
      <c r="L8" s="10"/>
    </row>
    <row r="9" spans="1:14" ht="18.75">
      <c r="B9" s="11"/>
      <c r="C9" s="12"/>
      <c r="D9" s="110" t="s">
        <v>5</v>
      </c>
      <c r="E9" s="111"/>
      <c r="F9" s="112"/>
      <c r="G9" s="13"/>
      <c r="H9" s="13"/>
      <c r="I9" s="13"/>
      <c r="J9" s="13"/>
      <c r="K9" s="13"/>
      <c r="L9" s="14"/>
    </row>
    <row r="10" spans="1:14" s="22" customFormat="1" ht="24.75" customHeight="1">
      <c r="A10" s="15">
        <v>1</v>
      </c>
      <c r="B10" s="16"/>
      <c r="C10" s="17" t="s">
        <v>6</v>
      </c>
      <c r="D10" s="18" t="s">
        <v>7</v>
      </c>
      <c r="E10" s="71">
        <f>E11+E12+E13+E14</f>
        <v>87118628</v>
      </c>
      <c r="F10" s="71">
        <f>F11+F12+F13+F14</f>
        <v>20202579.439999998</v>
      </c>
      <c r="G10" s="19">
        <v>15730</v>
      </c>
      <c r="H10" s="19">
        <v>7785</v>
      </c>
      <c r="I10" s="19">
        <v>0</v>
      </c>
      <c r="J10" s="19">
        <v>32497666</v>
      </c>
      <c r="K10" s="19">
        <v>32497666</v>
      </c>
      <c r="L10" s="20">
        <v>7776831.04</v>
      </c>
      <c r="M10" s="21"/>
    </row>
    <row r="11" spans="1:14" s="22" customFormat="1" ht="75">
      <c r="A11" s="15"/>
      <c r="B11" s="16"/>
      <c r="C11" s="23" t="s">
        <v>8</v>
      </c>
      <c r="D11" s="24" t="s">
        <v>9</v>
      </c>
      <c r="E11" s="79">
        <v>43002536</v>
      </c>
      <c r="F11" s="72">
        <v>10436196.619999999</v>
      </c>
      <c r="G11" s="19"/>
      <c r="H11" s="19"/>
      <c r="I11" s="19"/>
      <c r="J11" s="19"/>
      <c r="K11" s="19"/>
      <c r="L11" s="20"/>
    </row>
    <row r="12" spans="1:14" s="29" customFormat="1" ht="56.25">
      <c r="A12" s="25" t="e">
        <f>#REF!+1</f>
        <v>#REF!</v>
      </c>
      <c r="B12" s="26" t="s">
        <v>10</v>
      </c>
      <c r="C12" s="23" t="s">
        <v>11</v>
      </c>
      <c r="D12" s="24" t="s">
        <v>12</v>
      </c>
      <c r="E12" s="79">
        <v>42993336</v>
      </c>
      <c r="F12" s="72">
        <v>9747702.8200000003</v>
      </c>
      <c r="G12" s="27">
        <v>15730</v>
      </c>
      <c r="H12" s="27">
        <v>7785</v>
      </c>
      <c r="I12" s="27">
        <v>0</v>
      </c>
      <c r="J12" s="27">
        <v>13946380</v>
      </c>
      <c r="K12" s="27">
        <v>13946380</v>
      </c>
      <c r="L12" s="28">
        <v>3651227.02</v>
      </c>
    </row>
    <row r="13" spans="1:14" s="29" customFormat="1" ht="37.5">
      <c r="A13" s="25" t="e">
        <f>#REF!+1</f>
        <v>#REF!</v>
      </c>
      <c r="B13" s="26" t="s">
        <v>10</v>
      </c>
      <c r="C13" s="23" t="s">
        <v>13</v>
      </c>
      <c r="D13" s="24" t="s">
        <v>14</v>
      </c>
      <c r="E13" s="80">
        <v>115878</v>
      </c>
      <c r="F13" s="80">
        <v>0</v>
      </c>
      <c r="G13" s="27">
        <v>0</v>
      </c>
      <c r="H13" s="27">
        <v>0</v>
      </c>
      <c r="I13" s="27">
        <v>0</v>
      </c>
      <c r="J13" s="27">
        <v>18551286</v>
      </c>
      <c r="K13" s="27">
        <v>18551286</v>
      </c>
      <c r="L13" s="28">
        <v>4125604.02</v>
      </c>
    </row>
    <row r="14" spans="1:14" s="29" customFormat="1" ht="18.75">
      <c r="A14" s="25"/>
      <c r="B14" s="26"/>
      <c r="C14" s="23" t="s">
        <v>15</v>
      </c>
      <c r="D14" s="24" t="s">
        <v>16</v>
      </c>
      <c r="E14" s="79">
        <v>1006878</v>
      </c>
      <c r="F14" s="72">
        <v>18680</v>
      </c>
      <c r="G14" s="27"/>
      <c r="H14" s="27"/>
      <c r="I14" s="27"/>
      <c r="J14" s="27"/>
      <c r="K14" s="27"/>
      <c r="L14" s="28"/>
    </row>
    <row r="15" spans="1:14" s="22" customFormat="1" ht="18.75">
      <c r="A15" s="15" t="e">
        <f>#REF!+1</f>
        <v>#REF!</v>
      </c>
      <c r="B15" s="16"/>
      <c r="C15" s="17" t="s">
        <v>17</v>
      </c>
      <c r="D15" s="18" t="s">
        <v>18</v>
      </c>
      <c r="E15" s="71">
        <f>E16+E17+E18+E19+E20+E21+E22+E23+E24+E25</f>
        <v>521608253.62</v>
      </c>
      <c r="F15" s="71">
        <f>F16+F17+F18+F19+F20+F21+F22+F23+F24+F25</f>
        <v>102368591.69</v>
      </c>
      <c r="G15" s="19">
        <v>0</v>
      </c>
      <c r="H15" s="19">
        <v>3268796.9</v>
      </c>
      <c r="I15" s="19">
        <v>724142.38</v>
      </c>
      <c r="J15" s="19">
        <v>238650755.46000001</v>
      </c>
      <c r="K15" s="19">
        <v>239456261.61000001</v>
      </c>
      <c r="L15" s="20">
        <v>61771910.700000003</v>
      </c>
      <c r="M15" s="83"/>
    </row>
    <row r="16" spans="1:14" s="29" customFormat="1" ht="18.75">
      <c r="A16" s="25" t="e">
        <f>#REF!+1</f>
        <v>#REF!</v>
      </c>
      <c r="B16" s="26" t="s">
        <v>19</v>
      </c>
      <c r="C16" s="23" t="s">
        <v>20</v>
      </c>
      <c r="D16" s="30" t="s">
        <v>21</v>
      </c>
      <c r="E16" s="80">
        <v>145004707</v>
      </c>
      <c r="F16" s="72">
        <v>23407343.41</v>
      </c>
      <c r="G16" s="27">
        <v>0</v>
      </c>
      <c r="H16" s="27">
        <v>1599394.35</v>
      </c>
      <c r="I16" s="27">
        <v>186394.47</v>
      </c>
      <c r="J16" s="27">
        <v>82641348.140000001</v>
      </c>
      <c r="K16" s="27">
        <v>82844281.670000002</v>
      </c>
      <c r="L16" s="28">
        <v>21094780.32</v>
      </c>
      <c r="M16" s="85"/>
      <c r="N16" s="85"/>
    </row>
    <row r="17" spans="1:14" s="29" customFormat="1" ht="37.5">
      <c r="A17" s="25" t="e">
        <f>#REF!+1</f>
        <v>#REF!</v>
      </c>
      <c r="B17" s="26" t="s">
        <v>22</v>
      </c>
      <c r="C17" s="23" t="s">
        <v>23</v>
      </c>
      <c r="D17" s="30" t="s">
        <v>162</v>
      </c>
      <c r="E17" s="80">
        <v>115977131</v>
      </c>
      <c r="F17" s="72">
        <v>21264910.649999999</v>
      </c>
      <c r="G17" s="27">
        <v>0</v>
      </c>
      <c r="H17" s="27">
        <v>1550046.66</v>
      </c>
      <c r="I17" s="27">
        <v>510100.35</v>
      </c>
      <c r="J17" s="27">
        <v>133921370.31999999</v>
      </c>
      <c r="K17" s="27">
        <v>134465950.83000001</v>
      </c>
      <c r="L17" s="28">
        <v>35272264.689999998</v>
      </c>
      <c r="M17" s="85"/>
      <c r="N17" s="85"/>
    </row>
    <row r="18" spans="1:14" s="29" customFormat="1" ht="37.5">
      <c r="A18" s="25"/>
      <c r="B18" s="26"/>
      <c r="C18" s="23" t="s">
        <v>40</v>
      </c>
      <c r="D18" s="30" t="s">
        <v>163</v>
      </c>
      <c r="E18" s="80">
        <v>203850100</v>
      </c>
      <c r="F18" s="72">
        <v>45078052.719999999</v>
      </c>
      <c r="G18" s="27"/>
      <c r="H18" s="27"/>
      <c r="I18" s="27"/>
      <c r="J18" s="27"/>
      <c r="K18" s="27"/>
      <c r="L18" s="28"/>
      <c r="M18" s="85"/>
      <c r="N18" s="85"/>
    </row>
    <row r="19" spans="1:14" s="29" customFormat="1" ht="38.25" customHeight="1">
      <c r="A19" s="25" t="e">
        <f>#REF!+1</f>
        <v>#REF!</v>
      </c>
      <c r="B19" s="26" t="s">
        <v>24</v>
      </c>
      <c r="C19" s="23" t="s">
        <v>39</v>
      </c>
      <c r="D19" s="30" t="s">
        <v>25</v>
      </c>
      <c r="E19" s="80">
        <v>21691691</v>
      </c>
      <c r="F19" s="72">
        <v>5138699.99</v>
      </c>
      <c r="G19" s="27">
        <v>0</v>
      </c>
      <c r="H19" s="27">
        <v>85171.46</v>
      </c>
      <c r="I19" s="27">
        <v>680</v>
      </c>
      <c r="J19" s="27">
        <v>11605550</v>
      </c>
      <c r="K19" s="27">
        <v>11608275.51</v>
      </c>
      <c r="L19" s="28">
        <v>2908319.06</v>
      </c>
      <c r="M19" s="85"/>
      <c r="N19" s="85"/>
    </row>
    <row r="20" spans="1:14" s="29" customFormat="1" ht="18.75">
      <c r="A20" s="25"/>
      <c r="B20" s="26"/>
      <c r="C20" s="23" t="s">
        <v>156</v>
      </c>
      <c r="D20" s="30" t="s">
        <v>157</v>
      </c>
      <c r="E20" s="80">
        <v>14280847</v>
      </c>
      <c r="F20" s="72">
        <v>3455582.67</v>
      </c>
      <c r="G20" s="27"/>
      <c r="H20" s="27"/>
      <c r="I20" s="27"/>
      <c r="J20" s="27"/>
      <c r="K20" s="27"/>
      <c r="L20" s="28"/>
      <c r="M20" s="85"/>
      <c r="N20" s="85"/>
    </row>
    <row r="21" spans="1:14" s="29" customFormat="1" ht="18.75">
      <c r="A21" s="25"/>
      <c r="B21" s="26"/>
      <c r="C21" s="23" t="s">
        <v>158</v>
      </c>
      <c r="D21" s="30" t="s">
        <v>28</v>
      </c>
      <c r="E21" s="72">
        <v>13633696.1</v>
      </c>
      <c r="F21" s="72">
        <v>2561603.62</v>
      </c>
      <c r="G21" s="27"/>
      <c r="H21" s="27"/>
      <c r="I21" s="27"/>
      <c r="J21" s="27"/>
      <c r="K21" s="27"/>
      <c r="L21" s="28"/>
      <c r="M21" s="85"/>
      <c r="N21" s="85"/>
    </row>
    <row r="22" spans="1:14" s="29" customFormat="1" ht="30.75" customHeight="1">
      <c r="A22" s="25"/>
      <c r="B22" s="26"/>
      <c r="C22" s="23" t="s">
        <v>26</v>
      </c>
      <c r="D22" s="30" t="s">
        <v>139</v>
      </c>
      <c r="E22" s="80">
        <v>2433431</v>
      </c>
      <c r="F22" s="72">
        <v>444648.24</v>
      </c>
      <c r="G22" s="27"/>
      <c r="H22" s="27"/>
      <c r="I22" s="27"/>
      <c r="J22" s="27"/>
      <c r="K22" s="27"/>
      <c r="L22" s="28"/>
      <c r="M22" s="85"/>
      <c r="N22" s="85"/>
    </row>
    <row r="23" spans="1:14" s="29" customFormat="1" ht="37.5">
      <c r="A23" s="25"/>
      <c r="B23" s="26"/>
      <c r="C23" s="23" t="s">
        <v>27</v>
      </c>
      <c r="D23" s="24" t="s">
        <v>159</v>
      </c>
      <c r="E23" s="80">
        <v>1207614</v>
      </c>
      <c r="F23" s="72">
        <v>278746.36</v>
      </c>
      <c r="G23" s="27"/>
      <c r="H23" s="27"/>
      <c r="I23" s="27"/>
      <c r="J23" s="27"/>
      <c r="K23" s="27"/>
      <c r="L23" s="28"/>
      <c r="M23" s="85"/>
      <c r="N23" s="85"/>
    </row>
    <row r="24" spans="1:14" s="29" customFormat="1" ht="65.25" customHeight="1">
      <c r="A24" s="25"/>
      <c r="B24" s="26"/>
      <c r="C24" s="23" t="s">
        <v>160</v>
      </c>
      <c r="D24" s="24" t="s">
        <v>161</v>
      </c>
      <c r="E24" s="80">
        <v>2095104</v>
      </c>
      <c r="F24" s="72">
        <v>222042.79</v>
      </c>
      <c r="G24" s="27"/>
      <c r="H24" s="27"/>
      <c r="I24" s="27"/>
      <c r="J24" s="27"/>
      <c r="K24" s="27"/>
      <c r="L24" s="28"/>
      <c r="M24" s="85"/>
      <c r="N24" s="85"/>
    </row>
    <row r="25" spans="1:14" s="29" customFormat="1" ht="75">
      <c r="A25" s="25"/>
      <c r="B25" s="26"/>
      <c r="C25" s="23" t="s">
        <v>164</v>
      </c>
      <c r="D25" s="24" t="s">
        <v>165</v>
      </c>
      <c r="E25" s="72">
        <v>1433932.52</v>
      </c>
      <c r="F25" s="72">
        <v>516961.24</v>
      </c>
      <c r="G25" s="27"/>
      <c r="H25" s="27"/>
      <c r="I25" s="27"/>
      <c r="J25" s="27"/>
      <c r="K25" s="27"/>
      <c r="L25" s="28"/>
      <c r="M25" s="85"/>
      <c r="N25" s="85"/>
    </row>
    <row r="26" spans="1:14" s="22" customFormat="1" ht="18.75">
      <c r="A26" s="15" t="e">
        <f>#REF!+1</f>
        <v>#REF!</v>
      </c>
      <c r="B26" s="16"/>
      <c r="C26" s="17" t="s">
        <v>29</v>
      </c>
      <c r="D26" s="18" t="s">
        <v>30</v>
      </c>
      <c r="E26" s="71">
        <f>E27+E28+E29</f>
        <v>44918044</v>
      </c>
      <c r="F26" s="71">
        <f>F27+F28+F29</f>
        <v>10565464.07</v>
      </c>
      <c r="G26" s="19">
        <v>5134</v>
      </c>
      <c r="H26" s="19">
        <v>1070090.6499999999</v>
      </c>
      <c r="I26" s="19">
        <v>1587988.55</v>
      </c>
      <c r="J26" s="19">
        <v>178822487</v>
      </c>
      <c r="K26" s="19">
        <v>180439065.78</v>
      </c>
      <c r="L26" s="20">
        <v>44204850.469999999</v>
      </c>
      <c r="M26" s="83"/>
      <c r="N26" s="83"/>
    </row>
    <row r="27" spans="1:14" s="29" customFormat="1" ht="37.5">
      <c r="A27" s="25" t="e">
        <f>#REF!+1</f>
        <v>#REF!</v>
      </c>
      <c r="B27" s="26" t="s">
        <v>31</v>
      </c>
      <c r="C27" s="23" t="s">
        <v>32</v>
      </c>
      <c r="D27" s="24" t="s">
        <v>33</v>
      </c>
      <c r="E27" s="80">
        <v>32219228</v>
      </c>
      <c r="F27" s="72">
        <v>8291701.6100000003</v>
      </c>
      <c r="G27" s="27">
        <v>0</v>
      </c>
      <c r="H27" s="27">
        <v>608025.11</v>
      </c>
      <c r="I27" s="27">
        <v>1267299.3999999999</v>
      </c>
      <c r="J27" s="27">
        <v>92475213</v>
      </c>
      <c r="K27" s="27">
        <v>93771102.030000001</v>
      </c>
      <c r="L27" s="28">
        <v>23840953.829999998</v>
      </c>
      <c r="M27" s="85"/>
      <c r="N27" s="85"/>
    </row>
    <row r="28" spans="1:14" s="29" customFormat="1" ht="56.25">
      <c r="A28" s="25" t="e">
        <f>#REF!+1</f>
        <v>#REF!</v>
      </c>
      <c r="B28" s="26" t="s">
        <v>34</v>
      </c>
      <c r="C28" s="23" t="s">
        <v>35</v>
      </c>
      <c r="D28" s="24" t="s">
        <v>36</v>
      </c>
      <c r="E28" s="80">
        <v>12571672</v>
      </c>
      <c r="F28" s="72">
        <v>2273762.46</v>
      </c>
      <c r="G28" s="27">
        <v>5134</v>
      </c>
      <c r="H28" s="27">
        <v>44490</v>
      </c>
      <c r="I28" s="27">
        <v>189930</v>
      </c>
      <c r="J28" s="27">
        <v>53814523</v>
      </c>
      <c r="K28" s="27">
        <v>54004453</v>
      </c>
      <c r="L28" s="28">
        <v>12649157</v>
      </c>
      <c r="M28" s="85"/>
      <c r="N28" s="85"/>
    </row>
    <row r="29" spans="1:14" s="29" customFormat="1" ht="37.5">
      <c r="A29" s="25"/>
      <c r="B29" s="26"/>
      <c r="C29" s="23" t="s">
        <v>142</v>
      </c>
      <c r="D29" s="24" t="s">
        <v>143</v>
      </c>
      <c r="E29" s="80">
        <v>127144</v>
      </c>
      <c r="F29" s="80">
        <v>0</v>
      </c>
      <c r="G29" s="27"/>
      <c r="H29" s="27"/>
      <c r="I29" s="27"/>
      <c r="J29" s="27"/>
      <c r="K29" s="27"/>
      <c r="L29" s="28"/>
      <c r="M29" s="85"/>
      <c r="N29" s="85"/>
    </row>
    <row r="30" spans="1:14" s="22" customFormat="1" ht="18.75">
      <c r="A30" s="15" t="e">
        <f>#REF!+1</f>
        <v>#REF!</v>
      </c>
      <c r="B30" s="16"/>
      <c r="C30" s="31" t="s">
        <v>37</v>
      </c>
      <c r="D30" s="32" t="s">
        <v>38</v>
      </c>
      <c r="E30" s="73">
        <f>E31+E32+E33+E34+E35+E36+E37+E38+E39+E40+E41+E42+E43+E44+E45+E46+E47+E48+E49</f>
        <v>66538984.030000001</v>
      </c>
      <c r="F30" s="73">
        <f>F31+F32+F33+F34+F35+F36+F37+F38+F39+F40+F41+F42+F43+F44+F45+F46+F47+F48+F49</f>
        <v>21774132.370000001</v>
      </c>
      <c r="G30" s="19">
        <v>0</v>
      </c>
      <c r="H30" s="19">
        <v>5101.33</v>
      </c>
      <c r="I30" s="19">
        <v>29698.98</v>
      </c>
      <c r="J30" s="19">
        <v>264753533</v>
      </c>
      <c r="K30" s="19">
        <v>264783231.97999999</v>
      </c>
      <c r="L30" s="20">
        <v>129094976.12</v>
      </c>
      <c r="M30" s="83"/>
      <c r="N30" s="83"/>
    </row>
    <row r="31" spans="1:14" s="29" customFormat="1" ht="37.5">
      <c r="A31" s="25"/>
      <c r="B31" s="26"/>
      <c r="C31" s="23" t="s">
        <v>41</v>
      </c>
      <c r="D31" s="30" t="s">
        <v>42</v>
      </c>
      <c r="E31" s="80">
        <v>334200</v>
      </c>
      <c r="F31" s="80">
        <v>7800</v>
      </c>
      <c r="G31" s="27"/>
      <c r="H31" s="27"/>
      <c r="I31" s="27"/>
      <c r="J31" s="27"/>
      <c r="K31" s="27"/>
      <c r="L31" s="28"/>
      <c r="M31" s="85"/>
      <c r="N31" s="85"/>
    </row>
    <row r="32" spans="1:14" s="29" customFormat="1" ht="37.5">
      <c r="A32" s="25" t="e">
        <f>#REF!+1</f>
        <v>#REF!</v>
      </c>
      <c r="B32" s="26" t="s">
        <v>43</v>
      </c>
      <c r="C32" s="23" t="s">
        <v>44</v>
      </c>
      <c r="D32" s="33" t="s">
        <v>45</v>
      </c>
      <c r="E32" s="80">
        <v>492</v>
      </c>
      <c r="F32" s="72">
        <v>61.56</v>
      </c>
      <c r="G32" s="27">
        <v>0</v>
      </c>
      <c r="H32" s="27">
        <v>0</v>
      </c>
      <c r="I32" s="27">
        <v>0</v>
      </c>
      <c r="J32" s="27">
        <v>472498</v>
      </c>
      <c r="K32" s="27">
        <v>472498</v>
      </c>
      <c r="L32" s="28">
        <v>81016.179999999993</v>
      </c>
      <c r="M32" s="85"/>
      <c r="N32" s="85"/>
    </row>
    <row r="33" spans="1:14" s="29" customFormat="1" ht="56.25">
      <c r="A33" s="25" t="e">
        <f>#REF!+1</f>
        <v>#REF!</v>
      </c>
      <c r="B33" s="26" t="s">
        <v>40</v>
      </c>
      <c r="C33" s="23" t="s">
        <v>46</v>
      </c>
      <c r="D33" s="33" t="s">
        <v>47</v>
      </c>
      <c r="E33" s="80">
        <v>8300000</v>
      </c>
      <c r="F33" s="80">
        <v>2128583</v>
      </c>
      <c r="G33" s="27">
        <v>0</v>
      </c>
      <c r="H33" s="27">
        <v>0</v>
      </c>
      <c r="I33" s="27">
        <v>0</v>
      </c>
      <c r="J33" s="27">
        <v>228900</v>
      </c>
      <c r="K33" s="27">
        <v>228900</v>
      </c>
      <c r="L33" s="28">
        <v>6600</v>
      </c>
      <c r="M33" s="85"/>
      <c r="N33" s="85"/>
    </row>
    <row r="34" spans="1:14" s="29" customFormat="1" ht="37.5">
      <c r="A34" s="25" t="e">
        <f>#REF!+1</f>
        <v>#REF!</v>
      </c>
      <c r="B34" s="26" t="s">
        <v>39</v>
      </c>
      <c r="C34" s="23" t="s">
        <v>48</v>
      </c>
      <c r="D34" s="33" t="s">
        <v>49</v>
      </c>
      <c r="E34" s="80">
        <v>400000</v>
      </c>
      <c r="F34" s="80">
        <v>66670</v>
      </c>
      <c r="G34" s="27">
        <v>0</v>
      </c>
      <c r="H34" s="27">
        <v>0</v>
      </c>
      <c r="I34" s="27">
        <v>0</v>
      </c>
      <c r="J34" s="27">
        <v>5000</v>
      </c>
      <c r="K34" s="27">
        <v>5000</v>
      </c>
      <c r="L34" s="28">
        <v>0</v>
      </c>
      <c r="M34" s="85"/>
      <c r="N34" s="85"/>
    </row>
    <row r="35" spans="1:14" s="29" customFormat="1" ht="37.5">
      <c r="A35" s="25" t="e">
        <f>#REF!+1</f>
        <v>#REF!</v>
      </c>
      <c r="B35" s="26" t="s">
        <v>50</v>
      </c>
      <c r="C35" s="23" t="s">
        <v>144</v>
      </c>
      <c r="D35" s="35" t="s">
        <v>145</v>
      </c>
      <c r="E35" s="80">
        <v>111435</v>
      </c>
      <c r="F35" s="72">
        <v>10537.77</v>
      </c>
      <c r="G35" s="27">
        <v>0</v>
      </c>
      <c r="H35" s="27">
        <v>0</v>
      </c>
      <c r="I35" s="27">
        <v>0</v>
      </c>
      <c r="J35" s="27">
        <v>1059500</v>
      </c>
      <c r="K35" s="27">
        <v>1059500</v>
      </c>
      <c r="L35" s="28">
        <v>188689.11</v>
      </c>
      <c r="M35" s="85"/>
      <c r="N35" s="85"/>
    </row>
    <row r="36" spans="1:14" s="29" customFormat="1" ht="75">
      <c r="A36" s="25" t="e">
        <f>#REF!+1</f>
        <v>#REF!</v>
      </c>
      <c r="B36" s="26" t="s">
        <v>23</v>
      </c>
      <c r="C36" s="23" t="s">
        <v>51</v>
      </c>
      <c r="D36" s="24" t="s">
        <v>52</v>
      </c>
      <c r="E36" s="80">
        <v>11029374</v>
      </c>
      <c r="F36" s="72">
        <v>2712925.4</v>
      </c>
      <c r="G36" s="27">
        <v>0</v>
      </c>
      <c r="H36" s="27">
        <v>5101.33</v>
      </c>
      <c r="I36" s="27">
        <v>0</v>
      </c>
      <c r="J36" s="27">
        <v>4105724</v>
      </c>
      <c r="K36" s="27">
        <v>4105724</v>
      </c>
      <c r="L36" s="28">
        <v>1059672.94</v>
      </c>
      <c r="M36" s="85"/>
      <c r="N36" s="85"/>
    </row>
    <row r="37" spans="1:14" s="29" customFormat="1" ht="75">
      <c r="A37" s="25"/>
      <c r="B37" s="26"/>
      <c r="C37" s="23" t="s">
        <v>180</v>
      </c>
      <c r="D37" s="24" t="s">
        <v>182</v>
      </c>
      <c r="E37" s="80">
        <v>8923839</v>
      </c>
      <c r="F37" s="72">
        <v>1706590.71</v>
      </c>
      <c r="G37" s="27"/>
      <c r="H37" s="27"/>
      <c r="I37" s="27"/>
      <c r="J37" s="27"/>
      <c r="K37" s="27"/>
      <c r="L37" s="28"/>
      <c r="M37" s="85"/>
      <c r="N37" s="85"/>
    </row>
    <row r="38" spans="1:14" s="29" customFormat="1" ht="52.5" customHeight="1">
      <c r="A38" s="25"/>
      <c r="B38" s="26"/>
      <c r="C38" s="23" t="s">
        <v>185</v>
      </c>
      <c r="D38" s="24" t="s">
        <v>186</v>
      </c>
      <c r="E38" s="80">
        <v>76900</v>
      </c>
      <c r="F38" s="80">
        <v>0</v>
      </c>
      <c r="G38" s="27"/>
      <c r="H38" s="27"/>
      <c r="I38" s="27"/>
      <c r="J38" s="27"/>
      <c r="K38" s="27"/>
      <c r="L38" s="28"/>
      <c r="M38" s="85"/>
      <c r="N38" s="85"/>
    </row>
    <row r="39" spans="1:14" s="29" customFormat="1" ht="37.5">
      <c r="A39" s="25"/>
      <c r="B39" s="26"/>
      <c r="C39" s="23" t="s">
        <v>53</v>
      </c>
      <c r="D39" s="24" t="s">
        <v>181</v>
      </c>
      <c r="E39" s="80">
        <v>1425247</v>
      </c>
      <c r="F39" s="72">
        <v>313721.11</v>
      </c>
      <c r="G39" s="27"/>
      <c r="H39" s="27"/>
      <c r="I39" s="27"/>
      <c r="J39" s="27"/>
      <c r="K39" s="27"/>
      <c r="L39" s="28"/>
      <c r="M39" s="85"/>
      <c r="N39" s="85"/>
    </row>
    <row r="40" spans="1:14" s="29" customFormat="1" ht="18.75">
      <c r="A40" s="25" t="e">
        <f>#REF!+1</f>
        <v>#REF!</v>
      </c>
      <c r="B40" s="26" t="s">
        <v>50</v>
      </c>
      <c r="C40" s="23" t="s">
        <v>54</v>
      </c>
      <c r="D40" s="35" t="s">
        <v>225</v>
      </c>
      <c r="E40" s="80">
        <v>25900</v>
      </c>
      <c r="F40" s="80">
        <v>1000</v>
      </c>
      <c r="G40" s="27">
        <v>0</v>
      </c>
      <c r="H40" s="27">
        <v>0</v>
      </c>
      <c r="I40" s="27">
        <v>0</v>
      </c>
      <c r="J40" s="27">
        <v>612242</v>
      </c>
      <c r="K40" s="27">
        <v>612242</v>
      </c>
      <c r="L40" s="28">
        <v>141336.13</v>
      </c>
      <c r="M40" s="85"/>
      <c r="N40" s="85"/>
    </row>
    <row r="41" spans="1:14" s="29" customFormat="1" ht="56.25">
      <c r="A41" s="25" t="e">
        <f>#REF!+1</f>
        <v>#REF!</v>
      </c>
      <c r="B41" s="26" t="s">
        <v>50</v>
      </c>
      <c r="C41" s="23" t="s">
        <v>55</v>
      </c>
      <c r="D41" s="35" t="s">
        <v>56</v>
      </c>
      <c r="E41" s="80">
        <v>590976</v>
      </c>
      <c r="F41" s="80">
        <v>6800</v>
      </c>
      <c r="G41" s="27">
        <v>0</v>
      </c>
      <c r="H41" s="27">
        <v>0</v>
      </c>
      <c r="I41" s="27">
        <v>0</v>
      </c>
      <c r="J41" s="27">
        <v>81778</v>
      </c>
      <c r="K41" s="27">
        <v>81778</v>
      </c>
      <c r="L41" s="28">
        <v>19483.650000000001</v>
      </c>
      <c r="M41" s="85"/>
      <c r="N41" s="85"/>
    </row>
    <row r="42" spans="1:14" s="29" customFormat="1" ht="18.75">
      <c r="A42" s="25"/>
      <c r="B42" s="26"/>
      <c r="C42" s="23" t="s">
        <v>187</v>
      </c>
      <c r="D42" s="35" t="s">
        <v>188</v>
      </c>
      <c r="E42" s="80">
        <v>149000</v>
      </c>
      <c r="F42" s="80">
        <v>0</v>
      </c>
      <c r="G42" s="27"/>
      <c r="H42" s="27"/>
      <c r="I42" s="27"/>
      <c r="J42" s="27"/>
      <c r="K42" s="27"/>
      <c r="L42" s="28"/>
      <c r="M42" s="85"/>
      <c r="N42" s="85"/>
    </row>
    <row r="43" spans="1:14" s="29" customFormat="1" ht="75">
      <c r="A43" s="25"/>
      <c r="B43" s="26"/>
      <c r="C43" s="23" t="s">
        <v>166</v>
      </c>
      <c r="D43" s="35" t="s">
        <v>167</v>
      </c>
      <c r="E43" s="80">
        <v>1566040</v>
      </c>
      <c r="F43" s="80">
        <v>0</v>
      </c>
      <c r="G43" s="27"/>
      <c r="H43" s="27"/>
      <c r="I43" s="27"/>
      <c r="J43" s="27"/>
      <c r="K43" s="27"/>
      <c r="L43" s="28"/>
      <c r="M43" s="85"/>
      <c r="N43" s="85"/>
    </row>
    <row r="44" spans="1:14" s="29" customFormat="1" ht="93.75">
      <c r="A44" s="25" t="e">
        <f>#REF!+1</f>
        <v>#REF!</v>
      </c>
      <c r="B44" s="26" t="s">
        <v>50</v>
      </c>
      <c r="C44" s="23" t="s">
        <v>57</v>
      </c>
      <c r="D44" s="35" t="s">
        <v>58</v>
      </c>
      <c r="E44" s="80">
        <v>2604500</v>
      </c>
      <c r="F44" s="72">
        <v>498527.49</v>
      </c>
      <c r="G44" s="27">
        <v>0</v>
      </c>
      <c r="H44" s="27">
        <v>0</v>
      </c>
      <c r="I44" s="27">
        <v>0</v>
      </c>
      <c r="J44" s="27">
        <v>582170</v>
      </c>
      <c r="K44" s="27">
        <v>582170</v>
      </c>
      <c r="L44" s="28">
        <v>0</v>
      </c>
      <c r="M44" s="85"/>
      <c r="N44" s="85"/>
    </row>
    <row r="45" spans="1:14" s="29" customFormat="1" ht="37.5">
      <c r="A45" s="25" t="e">
        <f>#REF!+1</f>
        <v>#REF!</v>
      </c>
      <c r="B45" s="26" t="s">
        <v>20</v>
      </c>
      <c r="C45" s="23" t="s">
        <v>59</v>
      </c>
      <c r="D45" s="24" t="s">
        <v>60</v>
      </c>
      <c r="E45" s="80">
        <v>300000</v>
      </c>
      <c r="F45" s="80">
        <v>164210</v>
      </c>
      <c r="G45" s="27">
        <v>0</v>
      </c>
      <c r="H45" s="27">
        <v>0</v>
      </c>
      <c r="I45" s="27">
        <v>0</v>
      </c>
      <c r="J45" s="27">
        <v>561642</v>
      </c>
      <c r="K45" s="27">
        <v>561642</v>
      </c>
      <c r="L45" s="28">
        <v>130443.81</v>
      </c>
      <c r="M45" s="85"/>
      <c r="N45" s="85"/>
    </row>
    <row r="46" spans="1:14" s="29" customFormat="1" ht="56.25">
      <c r="A46" s="25"/>
      <c r="B46" s="26"/>
      <c r="C46" s="23" t="s">
        <v>61</v>
      </c>
      <c r="D46" s="24" t="s">
        <v>62</v>
      </c>
      <c r="E46" s="72">
        <v>85008.03</v>
      </c>
      <c r="F46" s="72">
        <v>36870.04</v>
      </c>
      <c r="G46" s="27"/>
      <c r="H46" s="27"/>
      <c r="I46" s="27"/>
      <c r="J46" s="27"/>
      <c r="K46" s="27"/>
      <c r="L46" s="28"/>
      <c r="M46" s="85"/>
      <c r="N46" s="85"/>
    </row>
    <row r="47" spans="1:14" s="29" customFormat="1" ht="18.75">
      <c r="A47" s="25"/>
      <c r="B47" s="26"/>
      <c r="C47" s="23" t="s">
        <v>201</v>
      </c>
      <c r="D47" s="24" t="s">
        <v>203</v>
      </c>
      <c r="E47" s="80">
        <v>613416</v>
      </c>
      <c r="F47" s="80">
        <v>0</v>
      </c>
      <c r="G47" s="27"/>
      <c r="H47" s="27"/>
      <c r="I47" s="27"/>
      <c r="J47" s="27"/>
      <c r="K47" s="27"/>
      <c r="L47" s="28"/>
      <c r="M47" s="85"/>
      <c r="N47" s="85"/>
    </row>
    <row r="48" spans="1:14" s="29" customFormat="1" ht="56.25">
      <c r="A48" s="25"/>
      <c r="B48" s="26"/>
      <c r="C48" s="23" t="s">
        <v>202</v>
      </c>
      <c r="D48" s="24" t="s">
        <v>204</v>
      </c>
      <c r="E48" s="80">
        <v>687815</v>
      </c>
      <c r="F48" s="72">
        <v>163375.13</v>
      </c>
      <c r="G48" s="27"/>
      <c r="H48" s="27"/>
      <c r="I48" s="27"/>
      <c r="J48" s="27"/>
      <c r="K48" s="27"/>
      <c r="L48" s="28"/>
      <c r="M48" s="85"/>
      <c r="N48" s="85"/>
    </row>
    <row r="49" spans="1:23" s="29" customFormat="1" ht="37.5">
      <c r="A49" s="25"/>
      <c r="B49" s="26"/>
      <c r="C49" s="23" t="s">
        <v>140</v>
      </c>
      <c r="D49" s="24" t="s">
        <v>168</v>
      </c>
      <c r="E49" s="80">
        <v>29314842</v>
      </c>
      <c r="F49" s="72">
        <v>13956460.16</v>
      </c>
      <c r="G49" s="27"/>
      <c r="H49" s="27"/>
      <c r="I49" s="27"/>
      <c r="J49" s="27"/>
      <c r="K49" s="27"/>
      <c r="L49" s="28"/>
      <c r="M49" s="85"/>
      <c r="N49" s="85"/>
    </row>
    <row r="50" spans="1:23" s="22" customFormat="1" ht="18.75">
      <c r="A50" s="15" t="e">
        <f>#REF!+1</f>
        <v>#REF!</v>
      </c>
      <c r="B50" s="16"/>
      <c r="C50" s="17" t="s">
        <v>63</v>
      </c>
      <c r="D50" s="18" t="s">
        <v>64</v>
      </c>
      <c r="E50" s="71">
        <f>E51+E52+E53+E54+E55</f>
        <v>28033369</v>
      </c>
      <c r="F50" s="71">
        <f>F51+F52+F53+F54+F55</f>
        <v>5984635.29</v>
      </c>
      <c r="G50" s="19">
        <v>25989</v>
      </c>
      <c r="H50" s="19">
        <v>286794.69</v>
      </c>
      <c r="I50" s="19">
        <v>2100</v>
      </c>
      <c r="J50" s="19">
        <v>25284228</v>
      </c>
      <c r="K50" s="19">
        <v>25286328</v>
      </c>
      <c r="L50" s="20">
        <v>6423960.5499999998</v>
      </c>
      <c r="M50" s="83"/>
      <c r="N50" s="83"/>
    </row>
    <row r="51" spans="1:23" s="29" customFormat="1" ht="18.75">
      <c r="A51" s="25" t="e">
        <f>#REF!+1</f>
        <v>#REF!</v>
      </c>
      <c r="B51" s="26" t="s">
        <v>65</v>
      </c>
      <c r="C51" s="23" t="s">
        <v>66</v>
      </c>
      <c r="D51" s="35" t="s">
        <v>67</v>
      </c>
      <c r="E51" s="80">
        <v>4621586</v>
      </c>
      <c r="F51" s="72">
        <v>1001140.04</v>
      </c>
      <c r="G51" s="27">
        <v>0</v>
      </c>
      <c r="H51" s="27">
        <v>0</v>
      </c>
      <c r="I51" s="27">
        <v>0</v>
      </c>
      <c r="J51" s="27">
        <v>2331173</v>
      </c>
      <c r="K51" s="27">
        <v>2331173</v>
      </c>
      <c r="L51" s="28">
        <v>657839.04</v>
      </c>
      <c r="M51" s="85"/>
      <c r="N51" s="85"/>
    </row>
    <row r="52" spans="1:23" s="29" customFormat="1" ht="18.75">
      <c r="A52" s="25" t="e">
        <f>#REF!+1</f>
        <v>#REF!</v>
      </c>
      <c r="B52" s="26" t="s">
        <v>68</v>
      </c>
      <c r="C52" s="23" t="s">
        <v>69</v>
      </c>
      <c r="D52" s="35" t="s">
        <v>70</v>
      </c>
      <c r="E52" s="80">
        <v>6227257</v>
      </c>
      <c r="F52" s="72">
        <v>1510649.47</v>
      </c>
      <c r="G52" s="27">
        <v>0</v>
      </c>
      <c r="H52" s="27">
        <v>0</v>
      </c>
      <c r="I52" s="27">
        <v>0</v>
      </c>
      <c r="J52" s="27">
        <v>250000</v>
      </c>
      <c r="K52" s="27">
        <v>250000</v>
      </c>
      <c r="L52" s="28">
        <v>53405</v>
      </c>
      <c r="M52" s="85"/>
      <c r="N52" s="85"/>
    </row>
    <row r="53" spans="1:23" s="29" customFormat="1" ht="18.75">
      <c r="A53" s="25" t="e">
        <f>#REF!+1</f>
        <v>#REF!</v>
      </c>
      <c r="B53" s="26" t="s">
        <v>71</v>
      </c>
      <c r="C53" s="23" t="s">
        <v>72</v>
      </c>
      <c r="D53" s="35" t="s">
        <v>73</v>
      </c>
      <c r="E53" s="80">
        <v>3352961</v>
      </c>
      <c r="F53" s="72">
        <v>597643.99</v>
      </c>
      <c r="G53" s="27">
        <v>0</v>
      </c>
      <c r="H53" s="27">
        <v>240</v>
      </c>
      <c r="I53" s="27">
        <v>2100</v>
      </c>
      <c r="J53" s="27">
        <v>3681864</v>
      </c>
      <c r="K53" s="27">
        <v>3683964</v>
      </c>
      <c r="L53" s="28">
        <v>973931.34</v>
      </c>
      <c r="M53" s="85"/>
      <c r="N53" s="85"/>
    </row>
    <row r="54" spans="1:23" s="29" customFormat="1" ht="37.5">
      <c r="A54" s="25" t="e">
        <f>#REF!+1</f>
        <v>#REF!</v>
      </c>
      <c r="B54" s="26" t="s">
        <v>71</v>
      </c>
      <c r="C54" s="23" t="s">
        <v>74</v>
      </c>
      <c r="D54" s="35" t="s">
        <v>75</v>
      </c>
      <c r="E54" s="80">
        <v>13194865</v>
      </c>
      <c r="F54" s="72">
        <v>2834751.79</v>
      </c>
      <c r="G54" s="27">
        <v>12990</v>
      </c>
      <c r="H54" s="27">
        <v>1336.81</v>
      </c>
      <c r="I54" s="27">
        <v>0</v>
      </c>
      <c r="J54" s="27">
        <v>1624539</v>
      </c>
      <c r="K54" s="27">
        <v>1624539</v>
      </c>
      <c r="L54" s="28">
        <v>421674.63</v>
      </c>
      <c r="M54" s="85"/>
      <c r="N54" s="85"/>
    </row>
    <row r="55" spans="1:23" s="29" customFormat="1" ht="18.75">
      <c r="A55" s="25" t="e">
        <f>#REF!+1</f>
        <v>#REF!</v>
      </c>
      <c r="B55" s="26" t="s">
        <v>76</v>
      </c>
      <c r="C55" s="23" t="s">
        <v>77</v>
      </c>
      <c r="D55" s="35" t="s">
        <v>78</v>
      </c>
      <c r="E55" s="80">
        <v>636700</v>
      </c>
      <c r="F55" s="80">
        <v>40450</v>
      </c>
      <c r="G55" s="27">
        <v>12999</v>
      </c>
      <c r="H55" s="27">
        <v>84201.26</v>
      </c>
      <c r="I55" s="27">
        <v>0</v>
      </c>
      <c r="J55" s="27">
        <v>7273817</v>
      </c>
      <c r="K55" s="27">
        <v>7273817</v>
      </c>
      <c r="L55" s="28">
        <v>1887265.77</v>
      </c>
      <c r="M55" s="85"/>
      <c r="N55" s="85"/>
    </row>
    <row r="56" spans="1:23" s="22" customFormat="1" ht="30" customHeight="1">
      <c r="A56" s="15" t="e">
        <f>#REF!+1</f>
        <v>#REF!</v>
      </c>
      <c r="B56" s="16"/>
      <c r="C56" s="17" t="s">
        <v>79</v>
      </c>
      <c r="D56" s="18" t="s">
        <v>80</v>
      </c>
      <c r="E56" s="78">
        <f>E57+E58+E59+E60+E61+E62</f>
        <v>21400666</v>
      </c>
      <c r="F56" s="71">
        <f>F57+F58+F59+F60+F61+F62</f>
        <v>4544619.87</v>
      </c>
      <c r="G56" s="19">
        <v>0</v>
      </c>
      <c r="H56" s="19">
        <v>289248.45</v>
      </c>
      <c r="I56" s="19">
        <v>87604.14</v>
      </c>
      <c r="J56" s="19">
        <v>10773998</v>
      </c>
      <c r="K56" s="19">
        <v>10895497.92</v>
      </c>
      <c r="L56" s="20">
        <v>2706139.43</v>
      </c>
      <c r="M56" s="85"/>
      <c r="N56" s="85"/>
      <c r="O56" s="29"/>
      <c r="P56" s="29"/>
      <c r="Q56" s="29"/>
      <c r="R56" s="29"/>
      <c r="S56" s="29"/>
      <c r="T56" s="29"/>
      <c r="U56" s="29"/>
      <c r="V56" s="29"/>
      <c r="W56" s="29"/>
    </row>
    <row r="57" spans="1:23" s="29" customFormat="1" ht="37.5">
      <c r="A57" s="25" t="e">
        <f>#REF!+1</f>
        <v>#REF!</v>
      </c>
      <c r="B57" s="26" t="s">
        <v>81</v>
      </c>
      <c r="C57" s="23" t="s">
        <v>82</v>
      </c>
      <c r="D57" s="36" t="s">
        <v>83</v>
      </c>
      <c r="E57" s="80">
        <v>108005</v>
      </c>
      <c r="F57" s="80">
        <v>5670</v>
      </c>
      <c r="G57" s="27">
        <v>0</v>
      </c>
      <c r="H57" s="27">
        <v>0</v>
      </c>
      <c r="I57" s="27">
        <v>0</v>
      </c>
      <c r="J57" s="27">
        <v>52486</v>
      </c>
      <c r="K57" s="27">
        <v>52486</v>
      </c>
      <c r="L57" s="28">
        <v>5860</v>
      </c>
      <c r="M57" s="83"/>
      <c r="N57" s="83"/>
      <c r="O57" s="22"/>
      <c r="P57" s="22"/>
      <c r="Q57" s="22"/>
      <c r="R57" s="22"/>
      <c r="S57" s="22"/>
      <c r="T57" s="22"/>
      <c r="U57" s="22"/>
      <c r="V57" s="22"/>
      <c r="W57" s="22"/>
    </row>
    <row r="58" spans="1:23" s="29" customFormat="1" ht="37.5">
      <c r="A58" s="25" t="e">
        <f>#REF!+1</f>
        <v>#REF!</v>
      </c>
      <c r="B58" s="26" t="s">
        <v>81</v>
      </c>
      <c r="C58" s="23" t="s">
        <v>84</v>
      </c>
      <c r="D58" s="36" t="s">
        <v>85</v>
      </c>
      <c r="E58" s="80">
        <v>64930</v>
      </c>
      <c r="F58" s="80">
        <v>0</v>
      </c>
      <c r="G58" s="27">
        <v>0</v>
      </c>
      <c r="H58" s="27">
        <v>0</v>
      </c>
      <c r="I58" s="27">
        <v>0</v>
      </c>
      <c r="J58" s="27">
        <v>39977</v>
      </c>
      <c r="K58" s="27">
        <v>39977</v>
      </c>
      <c r="L58" s="28">
        <v>5757.28</v>
      </c>
      <c r="M58" s="85"/>
      <c r="N58" s="85"/>
    </row>
    <row r="59" spans="1:23" s="29" customFormat="1" ht="37.5">
      <c r="A59" s="25" t="e">
        <f>#REF!+1</f>
        <v>#REF!</v>
      </c>
      <c r="B59" s="26" t="s">
        <v>81</v>
      </c>
      <c r="C59" s="23" t="s">
        <v>86</v>
      </c>
      <c r="D59" s="36" t="s">
        <v>87</v>
      </c>
      <c r="E59" s="80">
        <v>24920</v>
      </c>
      <c r="F59" s="80">
        <v>2080</v>
      </c>
      <c r="G59" s="27">
        <v>0</v>
      </c>
      <c r="H59" s="27">
        <v>0</v>
      </c>
      <c r="I59" s="27">
        <v>0</v>
      </c>
      <c r="J59" s="27">
        <v>6490</v>
      </c>
      <c r="K59" s="27">
        <v>6490</v>
      </c>
      <c r="L59" s="28">
        <v>470</v>
      </c>
      <c r="M59" s="85"/>
      <c r="N59" s="85"/>
    </row>
    <row r="60" spans="1:23" s="29" customFormat="1" ht="37.5">
      <c r="A60" s="25" t="e">
        <f>#REF!+1</f>
        <v>#REF!</v>
      </c>
      <c r="B60" s="26" t="s">
        <v>81</v>
      </c>
      <c r="C60" s="23" t="s">
        <v>88</v>
      </c>
      <c r="D60" s="36" t="s">
        <v>89</v>
      </c>
      <c r="E60" s="80">
        <v>14646370</v>
      </c>
      <c r="F60" s="72">
        <v>3077626.15</v>
      </c>
      <c r="G60" s="27">
        <v>0</v>
      </c>
      <c r="H60" s="27">
        <v>12917.77</v>
      </c>
      <c r="I60" s="27">
        <v>1540</v>
      </c>
      <c r="J60" s="27">
        <v>3945117</v>
      </c>
      <c r="K60" s="27">
        <v>3956055</v>
      </c>
      <c r="L60" s="28">
        <v>927961</v>
      </c>
      <c r="M60" s="85"/>
      <c r="N60" s="85"/>
    </row>
    <row r="61" spans="1:23" s="29" customFormat="1" ht="18.75" customHeight="1">
      <c r="A61" s="25" t="e">
        <f>#REF!+1</f>
        <v>#REF!</v>
      </c>
      <c r="B61" s="26"/>
      <c r="C61" s="23" t="s">
        <v>90</v>
      </c>
      <c r="D61" s="36" t="s">
        <v>91</v>
      </c>
      <c r="E61" s="80">
        <v>6271121</v>
      </c>
      <c r="F61" s="72">
        <v>1459243.72</v>
      </c>
      <c r="G61" s="27">
        <v>0</v>
      </c>
      <c r="H61" s="27">
        <v>276330.68</v>
      </c>
      <c r="I61" s="27">
        <v>86064.14</v>
      </c>
      <c r="J61" s="27">
        <v>6722428</v>
      </c>
      <c r="K61" s="27">
        <v>6832989.9199999999</v>
      </c>
      <c r="L61" s="28">
        <v>1766091.15</v>
      </c>
      <c r="M61" s="85"/>
      <c r="N61" s="85"/>
    </row>
    <row r="62" spans="1:23" s="29" customFormat="1" ht="63.75" customHeight="1">
      <c r="A62" s="25"/>
      <c r="B62" s="26"/>
      <c r="C62" s="23" t="s">
        <v>92</v>
      </c>
      <c r="D62" s="36" t="s">
        <v>93</v>
      </c>
      <c r="E62" s="80">
        <v>285320</v>
      </c>
      <c r="F62" s="80">
        <v>0</v>
      </c>
      <c r="G62" s="27"/>
      <c r="H62" s="27"/>
      <c r="I62" s="27"/>
      <c r="J62" s="27"/>
      <c r="K62" s="27"/>
      <c r="L62" s="28"/>
      <c r="M62" s="85"/>
      <c r="N62" s="85"/>
    </row>
    <row r="63" spans="1:23" s="22" customFormat="1" ht="18.75">
      <c r="A63" s="15" t="e">
        <f>#REF!+1</f>
        <v>#REF!</v>
      </c>
      <c r="B63" s="16"/>
      <c r="C63" s="17" t="s">
        <v>94</v>
      </c>
      <c r="D63" s="37" t="s">
        <v>95</v>
      </c>
      <c r="E63" s="78">
        <f>E64+E65+E66+E67</f>
        <v>108861062</v>
      </c>
      <c r="F63" s="71">
        <f>F64+F65+F66+F67</f>
        <v>17226122.559999999</v>
      </c>
      <c r="G63" s="19">
        <v>15425</v>
      </c>
      <c r="H63" s="19">
        <v>0</v>
      </c>
      <c r="I63" s="19">
        <v>0</v>
      </c>
      <c r="J63" s="19">
        <v>40406681</v>
      </c>
      <c r="K63" s="19">
        <v>40406681</v>
      </c>
      <c r="L63" s="20">
        <v>5522723.3899999997</v>
      </c>
      <c r="M63" s="85"/>
      <c r="N63" s="85"/>
      <c r="O63" s="29"/>
      <c r="P63" s="29"/>
      <c r="Q63" s="29"/>
      <c r="R63" s="29"/>
      <c r="S63" s="29"/>
      <c r="T63" s="29"/>
      <c r="U63" s="29"/>
      <c r="V63" s="29"/>
      <c r="W63" s="29"/>
    </row>
    <row r="64" spans="1:23" s="39" customFormat="1" ht="37.5">
      <c r="A64" s="38"/>
      <c r="B64" s="26"/>
      <c r="C64" s="23" t="s">
        <v>96</v>
      </c>
      <c r="D64" s="36" t="s">
        <v>97</v>
      </c>
      <c r="E64" s="87">
        <v>122000</v>
      </c>
      <c r="F64" s="80">
        <v>0</v>
      </c>
      <c r="G64" s="27"/>
      <c r="H64" s="27"/>
      <c r="I64" s="27"/>
      <c r="J64" s="27"/>
      <c r="K64" s="27"/>
      <c r="L64" s="28"/>
      <c r="M64" s="94"/>
      <c r="N64" s="94"/>
    </row>
    <row r="65" spans="1:14" s="39" customFormat="1" ht="56.25">
      <c r="A65" s="38"/>
      <c r="B65" s="26"/>
      <c r="C65" s="23" t="s">
        <v>146</v>
      </c>
      <c r="D65" s="86" t="s">
        <v>147</v>
      </c>
      <c r="E65" s="81">
        <v>2895003</v>
      </c>
      <c r="F65" s="76">
        <v>626121.47</v>
      </c>
      <c r="G65" s="61"/>
      <c r="H65" s="27"/>
      <c r="I65" s="27"/>
      <c r="J65" s="27"/>
      <c r="K65" s="27"/>
      <c r="L65" s="28"/>
      <c r="M65" s="94"/>
      <c r="N65" s="94"/>
    </row>
    <row r="66" spans="1:14" s="29" customFormat="1" ht="18.75">
      <c r="A66" s="25"/>
      <c r="B66" s="26"/>
      <c r="C66" s="96" t="s">
        <v>98</v>
      </c>
      <c r="D66" s="97" t="s">
        <v>99</v>
      </c>
      <c r="E66" s="98">
        <v>105044059</v>
      </c>
      <c r="F66" s="99">
        <v>16600001.09</v>
      </c>
      <c r="G66" s="61"/>
      <c r="H66" s="27"/>
      <c r="I66" s="27"/>
      <c r="J66" s="27"/>
      <c r="K66" s="27"/>
      <c r="L66" s="28"/>
      <c r="M66" s="85"/>
      <c r="N66" s="85"/>
    </row>
    <row r="67" spans="1:14" s="29" customFormat="1" ht="60" customHeight="1">
      <c r="A67" s="25"/>
      <c r="B67" s="60"/>
      <c r="C67" s="63" t="s">
        <v>205</v>
      </c>
      <c r="D67" s="66" t="s">
        <v>216</v>
      </c>
      <c r="E67" s="81">
        <v>800000</v>
      </c>
      <c r="F67" s="88">
        <v>0</v>
      </c>
      <c r="G67" s="61"/>
      <c r="H67" s="27"/>
      <c r="I67" s="27"/>
      <c r="J67" s="27"/>
      <c r="K67" s="27"/>
      <c r="L67" s="28"/>
      <c r="M67" s="85"/>
      <c r="N67" s="85"/>
    </row>
    <row r="68" spans="1:14" s="22" customFormat="1" ht="21.75" customHeight="1">
      <c r="A68" s="15"/>
      <c r="B68" s="68"/>
      <c r="C68" s="70" t="s">
        <v>221</v>
      </c>
      <c r="D68" s="101" t="s">
        <v>222</v>
      </c>
      <c r="E68" s="100">
        <f>E69+E71+E73+E76</f>
        <v>31191513.920000002</v>
      </c>
      <c r="F68" s="100">
        <f>F69+F71+F73+F76</f>
        <v>383135.36</v>
      </c>
      <c r="G68" s="69"/>
      <c r="H68" s="19"/>
      <c r="I68" s="19"/>
      <c r="J68" s="19"/>
      <c r="K68" s="19"/>
      <c r="L68" s="20"/>
      <c r="M68" s="83"/>
      <c r="N68" s="83"/>
    </row>
    <row r="69" spans="1:14" s="22" customFormat="1" ht="18.75">
      <c r="A69" s="15" t="e">
        <f>#REF!+1</f>
        <v>#REF!</v>
      </c>
      <c r="B69" s="68"/>
      <c r="C69" s="63" t="s">
        <v>100</v>
      </c>
      <c r="D69" s="59" t="s">
        <v>101</v>
      </c>
      <c r="E69" s="76">
        <f>E70</f>
        <v>735171.92</v>
      </c>
      <c r="F69" s="81">
        <f>F70</f>
        <v>0</v>
      </c>
      <c r="G69" s="69">
        <v>2334.13</v>
      </c>
      <c r="H69" s="19">
        <v>0</v>
      </c>
      <c r="I69" s="19">
        <v>0</v>
      </c>
      <c r="J69" s="19">
        <v>10202913</v>
      </c>
      <c r="K69" s="19">
        <v>10202913</v>
      </c>
      <c r="L69" s="20">
        <v>2334.13</v>
      </c>
      <c r="M69" s="83"/>
      <c r="N69" s="83"/>
    </row>
    <row r="70" spans="1:14" s="29" customFormat="1" ht="18.75">
      <c r="A70" s="25" t="e">
        <f>#REF!+1</f>
        <v>#REF!</v>
      </c>
      <c r="B70" s="60" t="s">
        <v>102</v>
      </c>
      <c r="C70" s="63" t="s">
        <v>103</v>
      </c>
      <c r="D70" s="59" t="s">
        <v>104</v>
      </c>
      <c r="E70" s="76">
        <v>735171.92</v>
      </c>
      <c r="F70" s="81">
        <v>0</v>
      </c>
      <c r="G70" s="61">
        <v>0</v>
      </c>
      <c r="H70" s="27">
        <v>0</v>
      </c>
      <c r="I70" s="27">
        <v>0</v>
      </c>
      <c r="J70" s="27">
        <v>80000</v>
      </c>
      <c r="K70" s="27">
        <v>80000</v>
      </c>
      <c r="L70" s="28">
        <v>0</v>
      </c>
      <c r="M70" s="85"/>
      <c r="N70" s="85"/>
    </row>
    <row r="71" spans="1:14" s="29" customFormat="1" ht="18.75">
      <c r="A71" s="25"/>
      <c r="B71" s="60"/>
      <c r="C71" s="63" t="s">
        <v>105</v>
      </c>
      <c r="D71" s="59" t="s">
        <v>106</v>
      </c>
      <c r="E71" s="81">
        <f>E72</f>
        <v>51600</v>
      </c>
      <c r="F71" s="81">
        <f>F72</f>
        <v>0</v>
      </c>
      <c r="G71" s="61"/>
      <c r="H71" s="27"/>
      <c r="I71" s="27"/>
      <c r="J71" s="27"/>
      <c r="K71" s="27"/>
      <c r="L71" s="28"/>
      <c r="M71" s="85"/>
      <c r="N71" s="85"/>
    </row>
    <row r="72" spans="1:14" s="29" customFormat="1" ht="37.5">
      <c r="A72" s="25"/>
      <c r="B72" s="60"/>
      <c r="C72" s="63" t="s">
        <v>169</v>
      </c>
      <c r="D72" s="59" t="s">
        <v>170</v>
      </c>
      <c r="E72" s="81">
        <v>51600</v>
      </c>
      <c r="F72" s="81">
        <v>0</v>
      </c>
      <c r="G72" s="61"/>
      <c r="H72" s="27"/>
      <c r="I72" s="27"/>
      <c r="J72" s="27"/>
      <c r="K72" s="27"/>
      <c r="L72" s="28"/>
      <c r="M72" s="85"/>
      <c r="N72" s="85"/>
    </row>
    <row r="73" spans="1:14" s="29" customFormat="1" ht="37.5">
      <c r="A73" s="25"/>
      <c r="B73" s="60"/>
      <c r="C73" s="63" t="s">
        <v>107</v>
      </c>
      <c r="D73" s="59" t="s">
        <v>108</v>
      </c>
      <c r="E73" s="76">
        <f>E74+E75</f>
        <v>27315084</v>
      </c>
      <c r="F73" s="81">
        <f>F74+F75</f>
        <v>0</v>
      </c>
      <c r="G73" s="61"/>
      <c r="H73" s="27"/>
      <c r="I73" s="27"/>
      <c r="J73" s="27"/>
      <c r="K73" s="27"/>
      <c r="L73" s="28"/>
      <c r="M73" s="85"/>
      <c r="N73" s="85"/>
    </row>
    <row r="74" spans="1:14" s="29" customFormat="1" ht="37.5">
      <c r="A74" s="25"/>
      <c r="B74" s="26"/>
      <c r="C74" s="23" t="s">
        <v>141</v>
      </c>
      <c r="D74" s="24" t="s">
        <v>171</v>
      </c>
      <c r="E74" s="80">
        <v>112728</v>
      </c>
      <c r="F74" s="80">
        <v>0</v>
      </c>
      <c r="G74" s="27"/>
      <c r="H74" s="27"/>
      <c r="I74" s="27"/>
      <c r="J74" s="27"/>
      <c r="K74" s="27"/>
      <c r="L74" s="28"/>
      <c r="M74" s="85"/>
      <c r="N74" s="85"/>
    </row>
    <row r="75" spans="1:14" s="22" customFormat="1" ht="56.25">
      <c r="A75" s="15" t="e">
        <f>#REF!+1</f>
        <v>#REF!</v>
      </c>
      <c r="B75" s="16"/>
      <c r="C75" s="23" t="s">
        <v>109</v>
      </c>
      <c r="D75" s="24" t="s">
        <v>110</v>
      </c>
      <c r="E75" s="72">
        <v>27202356</v>
      </c>
      <c r="F75" s="80">
        <v>0</v>
      </c>
      <c r="G75" s="19">
        <v>0</v>
      </c>
      <c r="H75" s="19">
        <v>0</v>
      </c>
      <c r="I75" s="19">
        <v>0</v>
      </c>
      <c r="J75" s="19">
        <v>10500000</v>
      </c>
      <c r="K75" s="19">
        <v>10500000</v>
      </c>
      <c r="L75" s="20">
        <v>0</v>
      </c>
      <c r="M75" s="83"/>
      <c r="N75" s="83"/>
    </row>
    <row r="76" spans="1:14" s="29" customFormat="1" ht="37.5">
      <c r="A76" s="25" t="e">
        <f>#REF!+1</f>
        <v>#REF!</v>
      </c>
      <c r="B76" s="26" t="s">
        <v>111</v>
      </c>
      <c r="C76" s="23" t="s">
        <v>112</v>
      </c>
      <c r="D76" s="30" t="s">
        <v>113</v>
      </c>
      <c r="E76" s="80">
        <f>E77+E78+E79+E80</f>
        <v>3089658</v>
      </c>
      <c r="F76" s="72">
        <f>F77+F78+F79+F80</f>
        <v>383135.36</v>
      </c>
      <c r="G76" s="27">
        <v>0</v>
      </c>
      <c r="H76" s="27">
        <v>0</v>
      </c>
      <c r="I76" s="27">
        <v>0</v>
      </c>
      <c r="J76" s="27">
        <v>10500000</v>
      </c>
      <c r="K76" s="27">
        <v>10500000</v>
      </c>
      <c r="L76" s="28">
        <v>0</v>
      </c>
      <c r="M76" s="85"/>
      <c r="N76" s="85"/>
    </row>
    <row r="77" spans="1:14" s="39" customFormat="1" ht="38.25" customHeight="1">
      <c r="A77" s="38"/>
      <c r="B77" s="26"/>
      <c r="C77" s="23" t="s">
        <v>172</v>
      </c>
      <c r="D77" s="30" t="s">
        <v>173</v>
      </c>
      <c r="E77" s="80">
        <v>213700</v>
      </c>
      <c r="F77" s="80">
        <v>0</v>
      </c>
      <c r="G77" s="27"/>
      <c r="H77" s="27"/>
      <c r="I77" s="27"/>
      <c r="J77" s="27"/>
      <c r="K77" s="27"/>
      <c r="L77" s="28"/>
      <c r="M77" s="94"/>
      <c r="N77" s="94"/>
    </row>
    <row r="78" spans="1:14" s="39" customFormat="1" ht="21.75" customHeight="1">
      <c r="A78" s="38"/>
      <c r="B78" s="26"/>
      <c r="C78" s="23" t="s">
        <v>189</v>
      </c>
      <c r="D78" s="30" t="s">
        <v>190</v>
      </c>
      <c r="E78" s="80">
        <v>100000</v>
      </c>
      <c r="F78" s="80">
        <v>0</v>
      </c>
      <c r="G78" s="27"/>
      <c r="H78" s="27"/>
      <c r="I78" s="27"/>
      <c r="J78" s="27"/>
      <c r="K78" s="27"/>
      <c r="L78" s="28"/>
      <c r="M78" s="94"/>
      <c r="N78" s="94"/>
    </row>
    <row r="79" spans="1:14" s="39" customFormat="1" ht="36.75" customHeight="1">
      <c r="A79" s="38"/>
      <c r="B79" s="26"/>
      <c r="C79" s="23" t="s">
        <v>191</v>
      </c>
      <c r="D79" s="30" t="s">
        <v>192</v>
      </c>
      <c r="E79" s="80">
        <v>188255</v>
      </c>
      <c r="F79" s="80">
        <v>0</v>
      </c>
      <c r="G79" s="27"/>
      <c r="H79" s="27"/>
      <c r="I79" s="27"/>
      <c r="J79" s="27"/>
      <c r="K79" s="27"/>
      <c r="L79" s="28"/>
      <c r="M79" s="94"/>
      <c r="N79" s="94"/>
    </row>
    <row r="80" spans="1:14" s="29" customFormat="1" ht="18.75">
      <c r="A80" s="25"/>
      <c r="B80" s="26"/>
      <c r="C80" s="23" t="s">
        <v>148</v>
      </c>
      <c r="D80" s="30" t="s">
        <v>149</v>
      </c>
      <c r="E80" s="80">
        <v>2587703</v>
      </c>
      <c r="F80" s="72">
        <v>383135.36</v>
      </c>
      <c r="G80" s="27"/>
      <c r="H80" s="27"/>
      <c r="I80" s="27"/>
      <c r="J80" s="27"/>
      <c r="K80" s="27"/>
      <c r="L80" s="28"/>
      <c r="M80" s="85"/>
      <c r="N80" s="85"/>
    </row>
    <row r="81" spans="1:14" s="22" customFormat="1" ht="18.75">
      <c r="A81" s="15"/>
      <c r="B81" s="16"/>
      <c r="C81" s="17" t="s">
        <v>217</v>
      </c>
      <c r="D81" s="32" t="s">
        <v>218</v>
      </c>
      <c r="E81" s="78">
        <f>E82+E83+E84+E85+E86</f>
        <v>50056571.07</v>
      </c>
      <c r="F81" s="78">
        <f>F82+F83+F84+F85+F86</f>
        <v>3595305.21</v>
      </c>
      <c r="G81" s="19"/>
      <c r="H81" s="19"/>
      <c r="I81" s="19"/>
      <c r="J81" s="19"/>
      <c r="K81" s="19"/>
      <c r="L81" s="20"/>
      <c r="M81" s="83"/>
      <c r="N81" s="83"/>
    </row>
    <row r="82" spans="1:14" s="22" customFormat="1" ht="37.5">
      <c r="A82" s="15" t="e">
        <f>#REF!+1</f>
        <v>#REF!</v>
      </c>
      <c r="B82" s="16"/>
      <c r="C82" s="23" t="s">
        <v>114</v>
      </c>
      <c r="D82" s="36" t="s">
        <v>115</v>
      </c>
      <c r="E82" s="80">
        <v>3670495</v>
      </c>
      <c r="F82" s="72">
        <v>355448.87</v>
      </c>
      <c r="G82" s="19">
        <v>0</v>
      </c>
      <c r="H82" s="19">
        <v>0</v>
      </c>
      <c r="I82" s="19">
        <v>0</v>
      </c>
      <c r="J82" s="19">
        <v>1921391</v>
      </c>
      <c r="K82" s="19">
        <v>1921391</v>
      </c>
      <c r="L82" s="20">
        <v>404234.38</v>
      </c>
      <c r="M82" s="83"/>
      <c r="N82" s="83"/>
    </row>
    <row r="83" spans="1:14" s="29" customFormat="1" ht="18.75">
      <c r="A83" s="25" t="e">
        <f>#REF!+1</f>
        <v>#REF!</v>
      </c>
      <c r="B83" s="26" t="s">
        <v>116</v>
      </c>
      <c r="C83" s="23" t="s">
        <v>117</v>
      </c>
      <c r="D83" s="36" t="s">
        <v>118</v>
      </c>
      <c r="E83" s="80">
        <v>10389596</v>
      </c>
      <c r="F83" s="72">
        <v>1799755.6</v>
      </c>
      <c r="G83" s="27">
        <v>0</v>
      </c>
      <c r="H83" s="27">
        <v>0</v>
      </c>
      <c r="I83" s="27">
        <v>0</v>
      </c>
      <c r="J83" s="27">
        <v>100000</v>
      </c>
      <c r="K83" s="27">
        <v>100000</v>
      </c>
      <c r="L83" s="28">
        <v>0</v>
      </c>
      <c r="M83" s="85"/>
      <c r="N83" s="85"/>
    </row>
    <row r="84" spans="1:14" s="29" customFormat="1" ht="18.75">
      <c r="A84" s="25"/>
      <c r="B84" s="26"/>
      <c r="C84" s="23" t="s">
        <v>136</v>
      </c>
      <c r="D84" s="36" t="s">
        <v>137</v>
      </c>
      <c r="E84" s="80">
        <v>89000</v>
      </c>
      <c r="F84" s="80">
        <v>0</v>
      </c>
      <c r="G84" s="27"/>
      <c r="H84" s="27"/>
      <c r="I84" s="27"/>
      <c r="J84" s="27"/>
      <c r="K84" s="27"/>
      <c r="L84" s="28"/>
      <c r="M84" s="85"/>
      <c r="N84" s="85"/>
    </row>
    <row r="85" spans="1:14" s="29" customFormat="1" ht="18.75">
      <c r="A85" s="25" t="e">
        <f>A83+1</f>
        <v>#REF!</v>
      </c>
      <c r="B85" s="26" t="s">
        <v>116</v>
      </c>
      <c r="C85" s="23" t="s">
        <v>119</v>
      </c>
      <c r="D85" s="36" t="s">
        <v>120</v>
      </c>
      <c r="E85" s="72">
        <v>7939461.54</v>
      </c>
      <c r="F85" s="72">
        <v>1440100.74</v>
      </c>
      <c r="G85" s="27">
        <v>0</v>
      </c>
      <c r="H85" s="27">
        <v>0</v>
      </c>
      <c r="I85" s="27">
        <v>0</v>
      </c>
      <c r="J85" s="27">
        <v>100000</v>
      </c>
      <c r="K85" s="27">
        <v>100000</v>
      </c>
      <c r="L85" s="28">
        <v>0</v>
      </c>
      <c r="M85" s="85"/>
      <c r="N85" s="85"/>
    </row>
    <row r="86" spans="1:14" s="29" customFormat="1" ht="18.75">
      <c r="A86" s="25"/>
      <c r="B86" s="26"/>
      <c r="C86" s="23" t="s">
        <v>206</v>
      </c>
      <c r="D86" s="102" t="s">
        <v>207</v>
      </c>
      <c r="E86" s="72">
        <v>27968018.530000001</v>
      </c>
      <c r="F86" s="80">
        <v>0</v>
      </c>
      <c r="G86" s="27"/>
      <c r="H86" s="27"/>
      <c r="I86" s="27"/>
      <c r="J86" s="27"/>
      <c r="K86" s="27"/>
      <c r="L86" s="28"/>
      <c r="M86" s="85"/>
      <c r="N86" s="85"/>
    </row>
    <row r="87" spans="1:14" s="29" customFormat="1" ht="18.75">
      <c r="A87" s="25"/>
      <c r="B87" s="26"/>
      <c r="C87" s="17" t="s">
        <v>219</v>
      </c>
      <c r="D87" s="40" t="s">
        <v>220</v>
      </c>
      <c r="E87" s="78">
        <f>E88+E89</f>
        <v>6124858</v>
      </c>
      <c r="F87" s="78">
        <f>F88+F89</f>
        <v>253580</v>
      </c>
      <c r="G87" s="27"/>
      <c r="H87" s="27"/>
      <c r="I87" s="27"/>
      <c r="J87" s="27"/>
      <c r="K87" s="27"/>
      <c r="L87" s="28"/>
      <c r="M87" s="85"/>
      <c r="N87" s="85"/>
    </row>
    <row r="88" spans="1:14" s="29" customFormat="1" ht="71.25" customHeight="1">
      <c r="A88" s="25"/>
      <c r="B88" s="26"/>
      <c r="C88" s="23" t="s">
        <v>121</v>
      </c>
      <c r="D88" s="102" t="s">
        <v>122</v>
      </c>
      <c r="E88" s="80">
        <v>403580</v>
      </c>
      <c r="F88" s="80">
        <v>253580</v>
      </c>
      <c r="G88" s="27"/>
      <c r="H88" s="27"/>
      <c r="I88" s="27"/>
      <c r="J88" s="27"/>
      <c r="K88" s="27"/>
      <c r="L88" s="28"/>
      <c r="M88" s="85"/>
      <c r="N88" s="85"/>
    </row>
    <row r="89" spans="1:14" s="42" customFormat="1" ht="56.25">
      <c r="A89" s="41"/>
      <c r="B89" s="26"/>
      <c r="C89" s="23" t="s">
        <v>183</v>
      </c>
      <c r="D89" s="24" t="s">
        <v>184</v>
      </c>
      <c r="E89" s="80">
        <v>5721278</v>
      </c>
      <c r="F89" s="80">
        <v>0</v>
      </c>
      <c r="G89" s="27"/>
      <c r="H89" s="27"/>
      <c r="I89" s="27"/>
      <c r="J89" s="27"/>
      <c r="K89" s="27"/>
      <c r="L89" s="28"/>
      <c r="M89" s="95"/>
      <c r="N89" s="95"/>
    </row>
    <row r="90" spans="1:14" s="29" customFormat="1" ht="20.25">
      <c r="A90" s="25" t="e">
        <f>#REF!+1</f>
        <v>#REF!</v>
      </c>
      <c r="B90" s="26"/>
      <c r="C90" s="43"/>
      <c r="D90" s="44" t="s">
        <v>123</v>
      </c>
      <c r="E90" s="74">
        <f>E10+E15+E26+E30+E50+E56+E63+E68+E81+E87</f>
        <v>965851949.63999999</v>
      </c>
      <c r="F90" s="74">
        <f>F10+F15+F26+F30+F50+F56+F63+F68+F81+F87</f>
        <v>186898165.86000001</v>
      </c>
      <c r="G90" s="27">
        <v>11204020.699999999</v>
      </c>
      <c r="H90" s="27">
        <v>4927817.0199999996</v>
      </c>
      <c r="I90" s="27">
        <v>2491179.92</v>
      </c>
      <c r="J90" s="27">
        <v>841863935.37</v>
      </c>
      <c r="K90" s="27">
        <v>844018788.07000005</v>
      </c>
      <c r="L90" s="28">
        <v>269231324.81999999</v>
      </c>
      <c r="M90" s="85"/>
      <c r="N90" s="85"/>
    </row>
    <row r="91" spans="1:14" s="29" customFormat="1" ht="27" customHeight="1">
      <c r="A91" s="25"/>
      <c r="B91" s="45"/>
      <c r="C91" s="46"/>
      <c r="D91" s="110" t="s">
        <v>124</v>
      </c>
      <c r="E91" s="111"/>
      <c r="F91" s="112"/>
      <c r="G91" s="47"/>
      <c r="H91" s="47"/>
      <c r="I91" s="47"/>
      <c r="J91" s="47"/>
      <c r="K91" s="47"/>
      <c r="L91" s="48"/>
      <c r="M91" s="85"/>
      <c r="N91" s="85"/>
    </row>
    <row r="92" spans="1:14" s="22" customFormat="1" ht="18.75">
      <c r="A92" s="15">
        <v>1</v>
      </c>
      <c r="B92" s="16"/>
      <c r="C92" s="17" t="s">
        <v>6</v>
      </c>
      <c r="D92" s="18" t="s">
        <v>7</v>
      </c>
      <c r="E92" s="78">
        <f>E93+E94</f>
        <v>2053546</v>
      </c>
      <c r="F92" s="78">
        <f>F93+F94</f>
        <v>289904</v>
      </c>
      <c r="G92" s="19">
        <v>15730</v>
      </c>
      <c r="H92" s="19">
        <v>7785</v>
      </c>
      <c r="I92" s="19">
        <v>0</v>
      </c>
      <c r="J92" s="19">
        <v>32497666</v>
      </c>
      <c r="K92" s="19">
        <v>32497666</v>
      </c>
      <c r="L92" s="20">
        <v>7776831.04</v>
      </c>
      <c r="M92" s="83"/>
      <c r="N92" s="83"/>
    </row>
    <row r="93" spans="1:14" s="29" customFormat="1" ht="75">
      <c r="A93" s="25" t="e">
        <f>#REF!+1</f>
        <v>#REF!</v>
      </c>
      <c r="B93" s="26" t="s">
        <v>10</v>
      </c>
      <c r="C93" s="23" t="s">
        <v>8</v>
      </c>
      <c r="D93" s="24" t="s">
        <v>9</v>
      </c>
      <c r="E93" s="80">
        <v>1817404</v>
      </c>
      <c r="F93" s="80">
        <v>289904</v>
      </c>
      <c r="G93" s="27">
        <v>15730</v>
      </c>
      <c r="H93" s="27">
        <v>7785</v>
      </c>
      <c r="I93" s="27">
        <v>0</v>
      </c>
      <c r="J93" s="27">
        <v>13946380</v>
      </c>
      <c r="K93" s="27">
        <v>13946380</v>
      </c>
      <c r="L93" s="28">
        <v>3651227.02</v>
      </c>
      <c r="M93" s="85"/>
      <c r="N93" s="85"/>
    </row>
    <row r="94" spans="1:14" s="29" customFormat="1" ht="56.25">
      <c r="A94" s="25" t="e">
        <f>#REF!+1</f>
        <v>#REF!</v>
      </c>
      <c r="B94" s="26" t="s">
        <v>10</v>
      </c>
      <c r="C94" s="23" t="s">
        <v>11</v>
      </c>
      <c r="D94" s="24" t="s">
        <v>12</v>
      </c>
      <c r="E94" s="80">
        <v>236142</v>
      </c>
      <c r="F94" s="80">
        <v>0</v>
      </c>
      <c r="G94" s="27">
        <v>0</v>
      </c>
      <c r="H94" s="27">
        <v>0</v>
      </c>
      <c r="I94" s="27">
        <v>0</v>
      </c>
      <c r="J94" s="27">
        <v>18551286</v>
      </c>
      <c r="K94" s="27">
        <v>18551286</v>
      </c>
      <c r="L94" s="28">
        <v>4125604.02</v>
      </c>
      <c r="M94" s="85"/>
      <c r="N94" s="85"/>
    </row>
    <row r="95" spans="1:14" s="22" customFormat="1" ht="18.75">
      <c r="A95" s="15" t="e">
        <f>#REF!+1</f>
        <v>#REF!</v>
      </c>
      <c r="B95" s="16"/>
      <c r="C95" s="17" t="s">
        <v>17</v>
      </c>
      <c r="D95" s="18" t="s">
        <v>18</v>
      </c>
      <c r="E95" s="71">
        <f>E96+E97+E98+E99+E100</f>
        <v>44909168.530000001</v>
      </c>
      <c r="F95" s="71">
        <f>F96+F97+F98+F99+F100</f>
        <v>1268221.24</v>
      </c>
      <c r="G95" s="19">
        <v>0</v>
      </c>
      <c r="H95" s="19">
        <v>3268796.9</v>
      </c>
      <c r="I95" s="19">
        <v>724142.38</v>
      </c>
      <c r="J95" s="19">
        <v>238650755.46000001</v>
      </c>
      <c r="K95" s="19">
        <v>239456261.61000001</v>
      </c>
      <c r="L95" s="20">
        <v>61771910.700000003</v>
      </c>
      <c r="M95" s="83"/>
      <c r="N95" s="83"/>
    </row>
    <row r="96" spans="1:14" s="29" customFormat="1" ht="18.75">
      <c r="A96" s="25" t="e">
        <f>#REF!+1</f>
        <v>#REF!</v>
      </c>
      <c r="B96" s="26" t="s">
        <v>19</v>
      </c>
      <c r="C96" s="23" t="s">
        <v>20</v>
      </c>
      <c r="D96" s="30" t="s">
        <v>21</v>
      </c>
      <c r="E96" s="72">
        <v>36422705.670000002</v>
      </c>
      <c r="F96" s="75">
        <v>101784.45</v>
      </c>
      <c r="G96" s="27">
        <v>0</v>
      </c>
      <c r="H96" s="27">
        <v>1599394.35</v>
      </c>
      <c r="I96" s="27">
        <v>186394.47</v>
      </c>
      <c r="J96" s="27">
        <v>82641348.140000001</v>
      </c>
      <c r="K96" s="27">
        <v>82844281.670000002</v>
      </c>
      <c r="L96" s="28">
        <v>21094780.32</v>
      </c>
      <c r="M96" s="85"/>
      <c r="N96" s="85"/>
    </row>
    <row r="97" spans="1:23" s="29" customFormat="1" ht="37.5">
      <c r="A97" s="25" t="e">
        <f>#REF!+1</f>
        <v>#REF!</v>
      </c>
      <c r="B97" s="26" t="s">
        <v>22</v>
      </c>
      <c r="C97" s="23" t="s">
        <v>23</v>
      </c>
      <c r="D97" s="30" t="s">
        <v>162</v>
      </c>
      <c r="E97" s="84">
        <v>5907754.6399999997</v>
      </c>
      <c r="F97" s="76">
        <v>690967.64</v>
      </c>
      <c r="G97" s="61"/>
      <c r="H97" s="27"/>
      <c r="I97" s="27"/>
      <c r="J97" s="27"/>
      <c r="K97" s="27"/>
      <c r="L97" s="28"/>
      <c r="M97" s="85"/>
      <c r="N97" s="85"/>
    </row>
    <row r="98" spans="1:23" s="29" customFormat="1" ht="37.5">
      <c r="A98" s="25" t="e">
        <f>#REF!+1</f>
        <v>#REF!</v>
      </c>
      <c r="B98" s="26" t="s">
        <v>24</v>
      </c>
      <c r="C98" s="23" t="s">
        <v>39</v>
      </c>
      <c r="D98" s="30" t="s">
        <v>174</v>
      </c>
      <c r="E98" s="72">
        <v>888505.22</v>
      </c>
      <c r="F98" s="72">
        <v>385317.07</v>
      </c>
      <c r="G98" s="27">
        <v>0</v>
      </c>
      <c r="H98" s="27">
        <v>85171.46</v>
      </c>
      <c r="I98" s="27">
        <v>680</v>
      </c>
      <c r="J98" s="27">
        <v>11605550</v>
      </c>
      <c r="K98" s="27">
        <v>11608275.51</v>
      </c>
      <c r="L98" s="28">
        <v>2908319.06</v>
      </c>
      <c r="M98" s="85"/>
      <c r="N98" s="85"/>
    </row>
    <row r="99" spans="1:23" s="29" customFormat="1" ht="18.75">
      <c r="A99" s="25"/>
      <c r="B99" s="26"/>
      <c r="C99" s="23" t="s">
        <v>156</v>
      </c>
      <c r="D99" s="30" t="s">
        <v>175</v>
      </c>
      <c r="E99" s="80">
        <v>1690200</v>
      </c>
      <c r="F99" s="72">
        <v>90152.08</v>
      </c>
      <c r="G99" s="27"/>
      <c r="H99" s="27"/>
      <c r="I99" s="27"/>
      <c r="J99" s="27"/>
      <c r="K99" s="27"/>
      <c r="L99" s="28"/>
      <c r="M99" s="85"/>
      <c r="N99" s="85"/>
    </row>
    <row r="100" spans="1:23" s="29" customFormat="1" ht="18.75">
      <c r="A100" s="25" t="e">
        <f>#REF!+1</f>
        <v>#REF!</v>
      </c>
      <c r="B100" s="26" t="s">
        <v>125</v>
      </c>
      <c r="C100" s="23" t="s">
        <v>158</v>
      </c>
      <c r="D100" s="30" t="s">
        <v>28</v>
      </c>
      <c r="E100" s="80">
        <v>3</v>
      </c>
      <c r="F100" s="80">
        <v>0</v>
      </c>
      <c r="G100" s="27">
        <v>0</v>
      </c>
      <c r="H100" s="27">
        <v>0</v>
      </c>
      <c r="I100" s="27">
        <v>0</v>
      </c>
      <c r="J100" s="27">
        <v>1380853</v>
      </c>
      <c r="K100" s="27">
        <v>1380853</v>
      </c>
      <c r="L100" s="28">
        <v>282474.27</v>
      </c>
      <c r="M100" s="85"/>
      <c r="N100" s="85"/>
    </row>
    <row r="101" spans="1:23" s="22" customFormat="1" ht="18.75">
      <c r="A101" s="15" t="e">
        <f>#REF!+1</f>
        <v>#REF!</v>
      </c>
      <c r="B101" s="16"/>
      <c r="C101" s="17" t="s">
        <v>29</v>
      </c>
      <c r="D101" s="18" t="s">
        <v>30</v>
      </c>
      <c r="E101" s="78">
        <f>E102+E103</f>
        <v>20951596</v>
      </c>
      <c r="F101" s="78">
        <f>F102+F103</f>
        <v>0</v>
      </c>
      <c r="G101" s="19">
        <v>5134</v>
      </c>
      <c r="H101" s="19">
        <v>1070090.6499999999</v>
      </c>
      <c r="I101" s="19">
        <v>1587988.55</v>
      </c>
      <c r="J101" s="19">
        <v>178822487</v>
      </c>
      <c r="K101" s="19">
        <v>180439065.78</v>
      </c>
      <c r="L101" s="20">
        <v>44204850.469999999</v>
      </c>
      <c r="M101" s="83"/>
      <c r="N101" s="83"/>
    </row>
    <row r="102" spans="1:23" s="29" customFormat="1" ht="37.5">
      <c r="A102" s="25" t="e">
        <f>#REF!+1</f>
        <v>#REF!</v>
      </c>
      <c r="B102" s="26" t="s">
        <v>31</v>
      </c>
      <c r="C102" s="23" t="s">
        <v>32</v>
      </c>
      <c r="D102" s="24" t="s">
        <v>33</v>
      </c>
      <c r="E102" s="80">
        <v>18861596</v>
      </c>
      <c r="F102" s="80">
        <v>0</v>
      </c>
      <c r="G102" s="27">
        <v>0</v>
      </c>
      <c r="H102" s="27">
        <v>608025.11</v>
      </c>
      <c r="I102" s="27">
        <v>1267299.3999999999</v>
      </c>
      <c r="J102" s="27">
        <v>92475213</v>
      </c>
      <c r="K102" s="27">
        <v>93771102.030000001</v>
      </c>
      <c r="L102" s="28">
        <v>23840953.829999998</v>
      </c>
      <c r="M102" s="85"/>
      <c r="N102" s="85"/>
    </row>
    <row r="103" spans="1:23" s="29" customFormat="1" ht="56.25">
      <c r="A103" s="25"/>
      <c r="B103" s="26"/>
      <c r="C103" s="23" t="s">
        <v>35</v>
      </c>
      <c r="D103" s="24" t="s">
        <v>36</v>
      </c>
      <c r="E103" s="80">
        <v>2090000</v>
      </c>
      <c r="F103" s="80">
        <v>0</v>
      </c>
      <c r="G103" s="27"/>
      <c r="H103" s="27"/>
      <c r="I103" s="27"/>
      <c r="J103" s="27"/>
      <c r="K103" s="27"/>
      <c r="L103" s="28"/>
      <c r="M103" s="85"/>
      <c r="N103" s="85"/>
    </row>
    <row r="104" spans="1:23" s="22" customFormat="1" ht="18.75">
      <c r="A104" s="15" t="e">
        <f>#REF!+1</f>
        <v>#REF!</v>
      </c>
      <c r="B104" s="16"/>
      <c r="C104" s="17" t="s">
        <v>37</v>
      </c>
      <c r="D104" s="18" t="s">
        <v>38</v>
      </c>
      <c r="E104" s="71">
        <f>SUM(E105:E106)</f>
        <v>273670.28000000003</v>
      </c>
      <c r="F104" s="71">
        <f>SUM(F105:F106)</f>
        <v>251884.33</v>
      </c>
      <c r="G104" s="19">
        <v>0</v>
      </c>
      <c r="H104" s="19">
        <v>5101.33</v>
      </c>
      <c r="I104" s="19">
        <v>29698.98</v>
      </c>
      <c r="J104" s="19">
        <v>264753533</v>
      </c>
      <c r="K104" s="19">
        <v>264783231.97999999</v>
      </c>
      <c r="L104" s="20">
        <v>129094976.12</v>
      </c>
      <c r="M104" s="83"/>
      <c r="N104" s="83"/>
    </row>
    <row r="105" spans="1:23" s="29" customFormat="1" ht="75">
      <c r="A105" s="25" t="e">
        <f>#REF!+1</f>
        <v>#REF!</v>
      </c>
      <c r="B105" s="26" t="s">
        <v>23</v>
      </c>
      <c r="C105" s="23" t="s">
        <v>51</v>
      </c>
      <c r="D105" s="24" t="s">
        <v>52</v>
      </c>
      <c r="E105" s="72">
        <v>194060.28</v>
      </c>
      <c r="F105" s="72">
        <v>172274.33</v>
      </c>
      <c r="G105" s="27">
        <v>0</v>
      </c>
      <c r="H105" s="27">
        <v>5101.33</v>
      </c>
      <c r="I105" s="27">
        <v>0</v>
      </c>
      <c r="J105" s="27">
        <v>4105724</v>
      </c>
      <c r="K105" s="27">
        <v>4105724</v>
      </c>
      <c r="L105" s="28">
        <v>1059672.94</v>
      </c>
      <c r="M105" s="85"/>
      <c r="N105" s="85"/>
    </row>
    <row r="106" spans="1:23" s="29" customFormat="1" ht="75">
      <c r="A106" s="25"/>
      <c r="B106" s="26"/>
      <c r="C106" s="23" t="s">
        <v>180</v>
      </c>
      <c r="D106" s="24" t="s">
        <v>182</v>
      </c>
      <c r="E106" s="80">
        <v>79610</v>
      </c>
      <c r="F106" s="80">
        <v>79610</v>
      </c>
      <c r="G106" s="27"/>
      <c r="H106" s="27"/>
      <c r="I106" s="27"/>
      <c r="J106" s="27"/>
      <c r="K106" s="27"/>
      <c r="L106" s="28"/>
      <c r="M106" s="85"/>
      <c r="N106" s="85"/>
    </row>
    <row r="107" spans="1:23" s="22" customFormat="1" ht="18.75">
      <c r="A107" s="15" t="e">
        <f>#REF!+1</f>
        <v>#REF!</v>
      </c>
      <c r="B107" s="16"/>
      <c r="C107" s="17" t="s">
        <v>63</v>
      </c>
      <c r="D107" s="18" t="s">
        <v>64</v>
      </c>
      <c r="E107" s="71">
        <f>E108+E109+E110</f>
        <v>1343080.08</v>
      </c>
      <c r="F107" s="71">
        <f>F108+F109+F110</f>
        <v>86988.260000000009</v>
      </c>
      <c r="G107" s="19">
        <v>25989</v>
      </c>
      <c r="H107" s="19">
        <v>286794.69</v>
      </c>
      <c r="I107" s="19">
        <v>2100</v>
      </c>
      <c r="J107" s="19">
        <v>25284228</v>
      </c>
      <c r="K107" s="19">
        <v>25286328</v>
      </c>
      <c r="L107" s="20">
        <v>6423960.5499999998</v>
      </c>
      <c r="M107" s="83"/>
      <c r="N107" s="83"/>
    </row>
    <row r="108" spans="1:23" s="29" customFormat="1" ht="18.75">
      <c r="A108" s="25" t="e">
        <f>#REF!+1</f>
        <v>#REF!</v>
      </c>
      <c r="B108" s="26" t="s">
        <v>71</v>
      </c>
      <c r="C108" s="23" t="s">
        <v>69</v>
      </c>
      <c r="D108" s="35" t="s">
        <v>70</v>
      </c>
      <c r="E108" s="72">
        <v>163921</v>
      </c>
      <c r="F108" s="72">
        <v>47230.67</v>
      </c>
      <c r="G108" s="27">
        <v>0</v>
      </c>
      <c r="H108" s="27">
        <v>240</v>
      </c>
      <c r="I108" s="27">
        <v>2100</v>
      </c>
      <c r="J108" s="27">
        <v>3681864</v>
      </c>
      <c r="K108" s="27">
        <v>3683964</v>
      </c>
      <c r="L108" s="28">
        <v>973931.34</v>
      </c>
      <c r="M108" s="85"/>
      <c r="N108" s="85"/>
    </row>
    <row r="109" spans="1:23" s="29" customFormat="1" ht="18.75">
      <c r="A109" s="25" t="e">
        <f>#REF!+1</f>
        <v>#REF!</v>
      </c>
      <c r="B109" s="26" t="s">
        <v>71</v>
      </c>
      <c r="C109" s="23" t="s">
        <v>72</v>
      </c>
      <c r="D109" s="35" t="s">
        <v>73</v>
      </c>
      <c r="E109" s="80">
        <v>54445.08</v>
      </c>
      <c r="F109" s="72">
        <v>59.61</v>
      </c>
      <c r="G109" s="27">
        <v>12990</v>
      </c>
      <c r="H109" s="27">
        <v>1336.81</v>
      </c>
      <c r="I109" s="27">
        <v>0</v>
      </c>
      <c r="J109" s="27">
        <v>1624539</v>
      </c>
      <c r="K109" s="27">
        <v>1624539</v>
      </c>
      <c r="L109" s="28">
        <v>421674.63</v>
      </c>
      <c r="M109" s="85"/>
      <c r="N109" s="85"/>
    </row>
    <row r="110" spans="1:23" s="29" customFormat="1" ht="37.5">
      <c r="A110" s="25" t="e">
        <f>#REF!+1</f>
        <v>#REF!</v>
      </c>
      <c r="B110" s="26" t="s">
        <v>76</v>
      </c>
      <c r="C110" s="23" t="s">
        <v>74</v>
      </c>
      <c r="D110" s="35" t="s">
        <v>75</v>
      </c>
      <c r="E110" s="80">
        <v>1124714</v>
      </c>
      <c r="F110" s="72">
        <v>39697.980000000003</v>
      </c>
      <c r="G110" s="27">
        <v>12999</v>
      </c>
      <c r="H110" s="27">
        <v>84201.26</v>
      </c>
      <c r="I110" s="27">
        <v>0</v>
      </c>
      <c r="J110" s="27">
        <v>7273817</v>
      </c>
      <c r="K110" s="27">
        <v>7273817</v>
      </c>
      <c r="L110" s="28">
        <v>1887265.77</v>
      </c>
      <c r="M110" s="85"/>
      <c r="N110" s="85"/>
    </row>
    <row r="111" spans="1:23" s="22" customFormat="1" ht="18.75">
      <c r="A111" s="15" t="e">
        <f>#REF!+1</f>
        <v>#REF!</v>
      </c>
      <c r="B111" s="16"/>
      <c r="C111" s="17" t="s">
        <v>79</v>
      </c>
      <c r="D111" s="18" t="s">
        <v>80</v>
      </c>
      <c r="E111" s="78">
        <f>E112+E113</f>
        <v>1619170</v>
      </c>
      <c r="F111" s="71">
        <f>F112+F113</f>
        <v>41456.18</v>
      </c>
      <c r="G111" s="19">
        <v>0</v>
      </c>
      <c r="H111" s="19">
        <v>289248.45</v>
      </c>
      <c r="I111" s="19">
        <v>87604.14</v>
      </c>
      <c r="J111" s="19">
        <v>10773998</v>
      </c>
      <c r="K111" s="19">
        <v>10895497.92</v>
      </c>
      <c r="L111" s="20">
        <v>2706139.43</v>
      </c>
      <c r="M111" s="85"/>
      <c r="N111" s="85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3" s="29" customFormat="1" ht="37.5">
      <c r="A112" s="25" t="e">
        <f>#REF!+1</f>
        <v>#REF!</v>
      </c>
      <c r="B112" s="26" t="s">
        <v>81</v>
      </c>
      <c r="C112" s="23" t="s">
        <v>88</v>
      </c>
      <c r="D112" s="36" t="s">
        <v>126</v>
      </c>
      <c r="E112" s="80">
        <v>315700</v>
      </c>
      <c r="F112" s="80">
        <v>5090</v>
      </c>
      <c r="G112" s="27">
        <v>0</v>
      </c>
      <c r="H112" s="27">
        <v>12917.77</v>
      </c>
      <c r="I112" s="27">
        <v>1540</v>
      </c>
      <c r="J112" s="27">
        <v>3945117</v>
      </c>
      <c r="K112" s="27">
        <v>3956055</v>
      </c>
      <c r="L112" s="28">
        <v>927961</v>
      </c>
      <c r="M112" s="85"/>
      <c r="N112" s="85"/>
    </row>
    <row r="113" spans="1:23" s="29" customFormat="1" ht="30.75" customHeight="1">
      <c r="A113" s="25" t="e">
        <f>#REF!+1</f>
        <v>#REF!</v>
      </c>
      <c r="B113" s="26"/>
      <c r="C113" s="23" t="s">
        <v>90</v>
      </c>
      <c r="D113" s="36" t="s">
        <v>91</v>
      </c>
      <c r="E113" s="80">
        <v>1303470</v>
      </c>
      <c r="F113" s="72">
        <v>36366.18</v>
      </c>
      <c r="G113" s="27">
        <v>0</v>
      </c>
      <c r="H113" s="27">
        <v>276330.68</v>
      </c>
      <c r="I113" s="27">
        <v>86064.14</v>
      </c>
      <c r="J113" s="27">
        <v>6722428</v>
      </c>
      <c r="K113" s="27">
        <v>6832989.9199999999</v>
      </c>
      <c r="L113" s="28">
        <v>1766091.15</v>
      </c>
      <c r="M113" s="85"/>
      <c r="N113" s="85"/>
    </row>
    <row r="114" spans="1:23" s="22" customFormat="1" ht="18.75">
      <c r="A114" s="15" t="e">
        <f>#REF!+1</f>
        <v>#REF!</v>
      </c>
      <c r="B114" s="16"/>
      <c r="C114" s="89" t="s">
        <v>94</v>
      </c>
      <c r="D114" s="49" t="s">
        <v>223</v>
      </c>
      <c r="E114" s="90">
        <f>E115+E116</f>
        <v>9039269.629999999</v>
      </c>
      <c r="F114" s="90">
        <f>F115+F116</f>
        <v>242230</v>
      </c>
      <c r="G114" s="19">
        <v>15425</v>
      </c>
      <c r="H114" s="19">
        <v>0</v>
      </c>
      <c r="I114" s="19">
        <v>0</v>
      </c>
      <c r="J114" s="19">
        <v>40406681</v>
      </c>
      <c r="K114" s="19">
        <v>40406681</v>
      </c>
      <c r="L114" s="20">
        <v>5522723.3899999997</v>
      </c>
      <c r="M114" s="85"/>
      <c r="N114" s="85"/>
      <c r="O114" s="29"/>
      <c r="P114" s="29"/>
      <c r="Q114" s="29"/>
      <c r="R114" s="29"/>
      <c r="S114" s="29"/>
      <c r="T114" s="29"/>
      <c r="U114" s="29"/>
      <c r="V114" s="29"/>
      <c r="W114" s="29"/>
    </row>
    <row r="115" spans="1:23" s="29" customFormat="1" ht="37.5">
      <c r="A115" s="25"/>
      <c r="B115" s="60"/>
      <c r="C115" s="63" t="s">
        <v>208</v>
      </c>
      <c r="D115" s="66" t="s">
        <v>209</v>
      </c>
      <c r="E115" s="81">
        <v>1856100</v>
      </c>
      <c r="F115" s="81">
        <v>0</v>
      </c>
      <c r="G115" s="61"/>
      <c r="H115" s="27"/>
      <c r="I115" s="27"/>
      <c r="J115" s="27"/>
      <c r="K115" s="27"/>
      <c r="L115" s="28"/>
      <c r="M115" s="85"/>
      <c r="N115" s="85"/>
    </row>
    <row r="116" spans="1:23" s="29" customFormat="1" ht="18.75">
      <c r="A116" s="25"/>
      <c r="B116" s="60"/>
      <c r="C116" s="63" t="s">
        <v>98</v>
      </c>
      <c r="D116" s="66" t="s">
        <v>99</v>
      </c>
      <c r="E116" s="76">
        <v>7183169.6299999999</v>
      </c>
      <c r="F116" s="76">
        <v>242230</v>
      </c>
      <c r="G116" s="61"/>
      <c r="H116" s="27"/>
      <c r="I116" s="27"/>
      <c r="J116" s="27"/>
      <c r="K116" s="27"/>
      <c r="L116" s="28"/>
      <c r="M116" s="85"/>
      <c r="N116" s="85"/>
    </row>
    <row r="117" spans="1:23" s="22" customFormat="1" ht="21.75" customHeight="1">
      <c r="A117" s="15"/>
      <c r="B117" s="68"/>
      <c r="C117" s="70" t="s">
        <v>221</v>
      </c>
      <c r="D117" s="101" t="s">
        <v>222</v>
      </c>
      <c r="E117" s="100">
        <f>E118+E120+E128+E131</f>
        <v>205260647.54000002</v>
      </c>
      <c r="F117" s="100">
        <f>F118+F120+F128+F131</f>
        <v>1409903.27</v>
      </c>
      <c r="G117" s="69"/>
      <c r="H117" s="19"/>
      <c r="I117" s="19"/>
      <c r="J117" s="19"/>
      <c r="K117" s="19"/>
      <c r="L117" s="20"/>
      <c r="M117" s="83"/>
      <c r="N117" s="83"/>
    </row>
    <row r="118" spans="1:23" s="29" customFormat="1" ht="18.75">
      <c r="A118" s="25"/>
      <c r="B118" s="60"/>
      <c r="C118" s="63" t="s">
        <v>100</v>
      </c>
      <c r="D118" s="66" t="s">
        <v>101</v>
      </c>
      <c r="E118" s="76">
        <f>E119</f>
        <v>14828.08</v>
      </c>
      <c r="F118" s="81">
        <f>F119</f>
        <v>0</v>
      </c>
      <c r="G118" s="61"/>
      <c r="H118" s="27"/>
      <c r="I118" s="27"/>
      <c r="J118" s="27"/>
      <c r="K118" s="27"/>
      <c r="L118" s="28"/>
      <c r="M118" s="85"/>
      <c r="N118" s="85"/>
    </row>
    <row r="119" spans="1:23" s="29" customFormat="1" ht="18.75">
      <c r="A119" s="25"/>
      <c r="B119" s="60"/>
      <c r="C119" s="63" t="s">
        <v>103</v>
      </c>
      <c r="D119" s="66" t="s">
        <v>210</v>
      </c>
      <c r="E119" s="76">
        <v>14828.08</v>
      </c>
      <c r="F119" s="81">
        <v>0</v>
      </c>
      <c r="G119" s="61"/>
      <c r="H119" s="27"/>
      <c r="I119" s="27"/>
      <c r="J119" s="27"/>
      <c r="K119" s="27"/>
      <c r="L119" s="28"/>
      <c r="M119" s="85"/>
      <c r="N119" s="85"/>
    </row>
    <row r="120" spans="1:23" s="29" customFormat="1" ht="18.75">
      <c r="A120" s="25"/>
      <c r="B120" s="26"/>
      <c r="C120" s="105" t="s">
        <v>105</v>
      </c>
      <c r="D120" s="103" t="s">
        <v>106</v>
      </c>
      <c r="E120" s="104">
        <f>SUM(E121:E127)</f>
        <v>11499224</v>
      </c>
      <c r="F120" s="93">
        <f>SUM(F121:F127)</f>
        <v>0</v>
      </c>
      <c r="G120" s="27"/>
      <c r="H120" s="27"/>
      <c r="I120" s="27"/>
      <c r="J120" s="27"/>
      <c r="K120" s="27"/>
      <c r="L120" s="28"/>
      <c r="M120" s="85"/>
      <c r="N120" s="85"/>
    </row>
    <row r="121" spans="1:23" s="29" customFormat="1" ht="37.5">
      <c r="A121" s="25"/>
      <c r="B121" s="26"/>
      <c r="C121" s="34" t="s">
        <v>127</v>
      </c>
      <c r="D121" s="55" t="s">
        <v>128</v>
      </c>
      <c r="E121" s="80">
        <v>5194291</v>
      </c>
      <c r="F121" s="81">
        <v>0</v>
      </c>
      <c r="G121" s="27"/>
      <c r="H121" s="27"/>
      <c r="I121" s="27"/>
      <c r="J121" s="27"/>
      <c r="K121" s="27"/>
      <c r="L121" s="28"/>
      <c r="M121" s="85"/>
      <c r="N121" s="85"/>
    </row>
    <row r="122" spans="1:23" s="29" customFormat="1" ht="18.75">
      <c r="A122" s="25"/>
      <c r="B122" s="26"/>
      <c r="C122" s="57" t="s">
        <v>150</v>
      </c>
      <c r="D122" s="58" t="s">
        <v>151</v>
      </c>
      <c r="E122" s="93">
        <v>83820</v>
      </c>
      <c r="F122" s="81">
        <v>0</v>
      </c>
      <c r="G122" s="27"/>
      <c r="H122" s="27"/>
      <c r="I122" s="27"/>
      <c r="J122" s="27"/>
      <c r="K122" s="27"/>
      <c r="L122" s="28"/>
      <c r="M122" s="85"/>
      <c r="N122" s="85"/>
    </row>
    <row r="123" spans="1:23" s="29" customFormat="1" ht="18.75">
      <c r="A123" s="25" t="e">
        <f>#REF!+1</f>
        <v>#REF!</v>
      </c>
      <c r="B123" s="26" t="s">
        <v>102</v>
      </c>
      <c r="C123" s="65" t="s">
        <v>129</v>
      </c>
      <c r="D123" s="56" t="s">
        <v>211</v>
      </c>
      <c r="E123" s="87"/>
      <c r="F123" s="81">
        <v>0</v>
      </c>
      <c r="G123" s="27">
        <v>0</v>
      </c>
      <c r="H123" s="27">
        <v>0</v>
      </c>
      <c r="I123" s="27">
        <v>0</v>
      </c>
      <c r="J123" s="27">
        <v>80000</v>
      </c>
      <c r="K123" s="27">
        <v>80000</v>
      </c>
      <c r="L123" s="28">
        <v>0</v>
      </c>
      <c r="M123" s="85"/>
      <c r="N123" s="85"/>
    </row>
    <row r="124" spans="1:23" s="29" customFormat="1" ht="18.75">
      <c r="A124" s="25"/>
      <c r="B124" s="60"/>
      <c r="C124" s="63" t="s">
        <v>176</v>
      </c>
      <c r="D124" s="59" t="s">
        <v>177</v>
      </c>
      <c r="E124" s="81">
        <v>49000</v>
      </c>
      <c r="F124" s="81">
        <v>0</v>
      </c>
      <c r="G124" s="61"/>
      <c r="H124" s="27"/>
      <c r="I124" s="27"/>
      <c r="J124" s="27"/>
      <c r="K124" s="27"/>
      <c r="L124" s="28"/>
      <c r="M124" s="85"/>
      <c r="N124" s="85"/>
    </row>
    <row r="125" spans="1:23" s="39" customFormat="1" ht="37.5">
      <c r="A125" s="38" t="e">
        <f>#REF!+1</f>
        <v>#REF!</v>
      </c>
      <c r="B125" s="26"/>
      <c r="C125" s="62" t="s">
        <v>152</v>
      </c>
      <c r="D125" s="67" t="s">
        <v>153</v>
      </c>
      <c r="E125" s="82">
        <v>699750</v>
      </c>
      <c r="F125" s="81">
        <v>0</v>
      </c>
      <c r="G125" s="27"/>
      <c r="H125" s="27"/>
      <c r="I125" s="27"/>
      <c r="J125" s="27"/>
      <c r="K125" s="27"/>
      <c r="L125" s="28"/>
      <c r="M125" s="94"/>
      <c r="N125" s="94"/>
    </row>
    <row r="126" spans="1:23" s="39" customFormat="1" ht="42" customHeight="1">
      <c r="A126" s="38"/>
      <c r="B126" s="60"/>
      <c r="C126" s="63" t="s">
        <v>169</v>
      </c>
      <c r="D126" s="59" t="s">
        <v>170</v>
      </c>
      <c r="E126" s="81">
        <v>200000</v>
      </c>
      <c r="F126" s="81">
        <v>0</v>
      </c>
      <c r="G126" s="61"/>
      <c r="H126" s="27"/>
      <c r="I126" s="27"/>
      <c r="J126" s="27"/>
      <c r="K126" s="27"/>
      <c r="L126" s="28"/>
      <c r="M126" s="94"/>
      <c r="N126" s="94"/>
    </row>
    <row r="127" spans="1:23" s="39" customFormat="1" ht="42" customHeight="1">
      <c r="A127" s="38"/>
      <c r="B127" s="60"/>
      <c r="C127" s="63" t="s">
        <v>212</v>
      </c>
      <c r="D127" s="59" t="s">
        <v>213</v>
      </c>
      <c r="E127" s="81">
        <v>5272363</v>
      </c>
      <c r="F127" s="81">
        <v>0</v>
      </c>
      <c r="G127" s="61"/>
      <c r="H127" s="27"/>
      <c r="I127" s="27"/>
      <c r="J127" s="27"/>
      <c r="K127" s="27"/>
      <c r="L127" s="28"/>
      <c r="M127" s="94"/>
      <c r="N127" s="94"/>
    </row>
    <row r="128" spans="1:23" s="22" customFormat="1" ht="37.5">
      <c r="A128" s="15" t="e">
        <f>#REF!+1</f>
        <v>#REF!</v>
      </c>
      <c r="B128" s="68"/>
      <c r="C128" s="63" t="s">
        <v>107</v>
      </c>
      <c r="D128" s="59" t="s">
        <v>108</v>
      </c>
      <c r="E128" s="81">
        <f>E129+E130</f>
        <v>9292169</v>
      </c>
      <c r="F128" s="81">
        <f>F129+F130</f>
        <v>0</v>
      </c>
      <c r="G128" s="69"/>
      <c r="H128" s="19"/>
      <c r="I128" s="19"/>
      <c r="J128" s="19"/>
      <c r="K128" s="19"/>
      <c r="L128" s="20"/>
      <c r="M128" s="83"/>
      <c r="N128" s="83"/>
    </row>
    <row r="129" spans="1:14" s="39" customFormat="1" ht="30" customHeight="1">
      <c r="A129" s="38" t="e">
        <f>#REF!+1</f>
        <v>#REF!</v>
      </c>
      <c r="B129" s="26" t="s">
        <v>130</v>
      </c>
      <c r="C129" s="23" t="s">
        <v>214</v>
      </c>
      <c r="D129" s="24" t="s">
        <v>215</v>
      </c>
      <c r="E129" s="80">
        <v>11360</v>
      </c>
      <c r="F129" s="81">
        <v>0</v>
      </c>
      <c r="G129" s="27"/>
      <c r="H129" s="27"/>
      <c r="I129" s="27"/>
      <c r="J129" s="27"/>
      <c r="K129" s="27"/>
      <c r="L129" s="28"/>
      <c r="M129" s="94"/>
      <c r="N129" s="94"/>
    </row>
    <row r="130" spans="1:14" s="39" customFormat="1" ht="56.25">
      <c r="A130" s="38"/>
      <c r="B130" s="26"/>
      <c r="C130" s="23" t="s">
        <v>109</v>
      </c>
      <c r="D130" s="24" t="s">
        <v>110</v>
      </c>
      <c r="E130" s="80">
        <v>9280809</v>
      </c>
      <c r="F130" s="81">
        <v>0</v>
      </c>
      <c r="G130" s="27"/>
      <c r="H130" s="27"/>
      <c r="I130" s="27"/>
      <c r="J130" s="27"/>
      <c r="K130" s="27"/>
      <c r="L130" s="28"/>
      <c r="M130" s="94"/>
      <c r="N130" s="94"/>
    </row>
    <row r="131" spans="1:14" s="22" customFormat="1" ht="37.5">
      <c r="A131" s="15" t="e">
        <f>#REF!+1</f>
        <v>#REF!</v>
      </c>
      <c r="B131" s="16"/>
      <c r="C131" s="17" t="s">
        <v>112</v>
      </c>
      <c r="D131" s="30" t="s">
        <v>113</v>
      </c>
      <c r="E131" s="72">
        <f>E133+E134+E135+E136</f>
        <v>184454426.46000001</v>
      </c>
      <c r="F131" s="72">
        <f>F133+F134+F135+F136</f>
        <v>1409903.27</v>
      </c>
      <c r="G131" s="19"/>
      <c r="H131" s="19"/>
      <c r="I131" s="19"/>
      <c r="J131" s="19"/>
      <c r="K131" s="19"/>
      <c r="L131" s="20"/>
      <c r="M131" s="83"/>
      <c r="N131" s="83"/>
    </row>
    <row r="132" spans="1:14" s="29" customFormat="1" ht="83.25" hidden="1" customHeight="1">
      <c r="A132" s="25"/>
      <c r="B132" s="26"/>
      <c r="C132" s="23" t="s">
        <v>178</v>
      </c>
      <c r="D132" s="24" t="s">
        <v>179</v>
      </c>
      <c r="E132" s="80"/>
      <c r="F132" s="72"/>
      <c r="G132" s="27"/>
      <c r="H132" s="27"/>
      <c r="I132" s="27"/>
      <c r="J132" s="27"/>
      <c r="K132" s="27"/>
      <c r="L132" s="28"/>
      <c r="M132" s="85"/>
      <c r="N132" s="85"/>
    </row>
    <row r="133" spans="1:14" s="29" customFormat="1" ht="38.25" customHeight="1">
      <c r="A133" s="25"/>
      <c r="B133" s="26"/>
      <c r="C133" s="23" t="s">
        <v>193</v>
      </c>
      <c r="D133" s="24" t="s">
        <v>194</v>
      </c>
      <c r="E133" s="80">
        <v>50000</v>
      </c>
      <c r="F133" s="81">
        <v>0</v>
      </c>
      <c r="G133" s="27"/>
      <c r="H133" s="27"/>
      <c r="I133" s="27"/>
      <c r="J133" s="27"/>
      <c r="K133" s="27"/>
      <c r="L133" s="28"/>
      <c r="M133" s="85"/>
      <c r="N133" s="85"/>
    </row>
    <row r="134" spans="1:14" s="29" customFormat="1" ht="81.75" customHeight="1">
      <c r="A134" s="25"/>
      <c r="B134" s="26"/>
      <c r="C134" s="23" t="s">
        <v>178</v>
      </c>
      <c r="D134" s="24" t="s">
        <v>179</v>
      </c>
      <c r="E134" s="80">
        <v>138400</v>
      </c>
      <c r="F134" s="81">
        <v>0</v>
      </c>
      <c r="G134" s="27"/>
      <c r="H134" s="27"/>
      <c r="I134" s="27"/>
      <c r="J134" s="27"/>
      <c r="K134" s="27"/>
      <c r="L134" s="28"/>
      <c r="M134" s="85"/>
      <c r="N134" s="85"/>
    </row>
    <row r="135" spans="1:14" s="39" customFormat="1" ht="41.25" customHeight="1">
      <c r="A135" s="38" t="e">
        <f>#REF!+1</f>
        <v>#REF!</v>
      </c>
      <c r="B135" s="26" t="s">
        <v>131</v>
      </c>
      <c r="C135" s="23" t="s">
        <v>132</v>
      </c>
      <c r="D135" s="24" t="s">
        <v>224</v>
      </c>
      <c r="E135" s="72">
        <v>181505621</v>
      </c>
      <c r="F135" s="72">
        <v>1409903.27</v>
      </c>
      <c r="G135" s="27"/>
      <c r="H135" s="27"/>
      <c r="I135" s="27"/>
      <c r="J135" s="27"/>
      <c r="K135" s="27"/>
      <c r="L135" s="28"/>
      <c r="M135" s="94"/>
      <c r="N135" s="94"/>
    </row>
    <row r="136" spans="1:14" s="39" customFormat="1" ht="131.25">
      <c r="A136" s="38" t="e">
        <f>#REF!+1</f>
        <v>#REF!</v>
      </c>
      <c r="B136" s="26" t="s">
        <v>131</v>
      </c>
      <c r="C136" s="23" t="s">
        <v>133</v>
      </c>
      <c r="D136" s="50" t="s">
        <v>134</v>
      </c>
      <c r="E136" s="72">
        <v>2760405.46</v>
      </c>
      <c r="F136" s="81">
        <v>0</v>
      </c>
      <c r="G136" s="27">
        <v>0</v>
      </c>
      <c r="H136" s="27">
        <v>0</v>
      </c>
      <c r="I136" s="27">
        <v>0</v>
      </c>
      <c r="J136" s="27">
        <v>519465</v>
      </c>
      <c r="K136" s="27">
        <v>519465</v>
      </c>
      <c r="L136" s="28">
        <v>116350.17</v>
      </c>
      <c r="M136" s="94"/>
      <c r="N136" s="94"/>
    </row>
    <row r="137" spans="1:14" s="22" customFormat="1" ht="18.75">
      <c r="A137" s="15"/>
      <c r="B137" s="16"/>
      <c r="C137" s="17" t="s">
        <v>217</v>
      </c>
      <c r="D137" s="32" t="s">
        <v>218</v>
      </c>
      <c r="E137" s="71">
        <f>E138+E139+E140</f>
        <v>7302827.0800000001</v>
      </c>
      <c r="F137" s="78">
        <f>F138+F139+F140</f>
        <v>2788040</v>
      </c>
      <c r="G137" s="19"/>
      <c r="H137" s="19"/>
      <c r="I137" s="19"/>
      <c r="J137" s="19"/>
      <c r="K137" s="19"/>
      <c r="L137" s="20"/>
      <c r="M137" s="83"/>
      <c r="N137" s="83"/>
    </row>
    <row r="138" spans="1:14" s="39" customFormat="1" ht="37.5">
      <c r="A138" s="38"/>
      <c r="B138" s="26"/>
      <c r="C138" s="23" t="s">
        <v>114</v>
      </c>
      <c r="D138" s="36" t="s">
        <v>115</v>
      </c>
      <c r="E138" s="80">
        <v>1849000</v>
      </c>
      <c r="F138" s="81">
        <v>0</v>
      </c>
      <c r="G138" s="27"/>
      <c r="H138" s="27"/>
      <c r="I138" s="27"/>
      <c r="J138" s="27"/>
      <c r="K138" s="27"/>
      <c r="L138" s="28"/>
      <c r="M138" s="94"/>
      <c r="N138" s="94"/>
    </row>
    <row r="139" spans="1:14" s="39" customFormat="1" ht="18.75">
      <c r="A139" s="38"/>
      <c r="B139" s="26"/>
      <c r="C139" s="23" t="s">
        <v>117</v>
      </c>
      <c r="D139" s="36" t="s">
        <v>118</v>
      </c>
      <c r="E139" s="80">
        <v>3592050</v>
      </c>
      <c r="F139" s="80">
        <v>2788040</v>
      </c>
      <c r="G139" s="27"/>
      <c r="H139" s="27"/>
      <c r="I139" s="27"/>
      <c r="J139" s="27"/>
      <c r="K139" s="27"/>
      <c r="L139" s="28"/>
      <c r="M139" s="94"/>
      <c r="N139" s="94"/>
    </row>
    <row r="140" spans="1:14" s="29" customFormat="1" ht="18.75">
      <c r="A140" s="25" t="e">
        <f>#REF!+1</f>
        <v>#REF!</v>
      </c>
      <c r="B140" s="26" t="s">
        <v>135</v>
      </c>
      <c r="C140" s="23" t="s">
        <v>136</v>
      </c>
      <c r="D140" s="36" t="s">
        <v>137</v>
      </c>
      <c r="E140" s="72">
        <v>1861777.08</v>
      </c>
      <c r="F140" s="80">
        <v>0</v>
      </c>
      <c r="G140" s="27">
        <v>0</v>
      </c>
      <c r="H140" s="27">
        <v>0</v>
      </c>
      <c r="I140" s="27">
        <v>0</v>
      </c>
      <c r="J140" s="27">
        <v>786087.64</v>
      </c>
      <c r="K140" s="27">
        <v>786087.64</v>
      </c>
      <c r="L140" s="28">
        <v>0</v>
      </c>
      <c r="M140" s="85"/>
      <c r="N140" s="85"/>
    </row>
    <row r="141" spans="1:14" s="29" customFormat="1" ht="18.75">
      <c r="A141" s="25"/>
      <c r="B141" s="26"/>
      <c r="C141" s="17" t="s">
        <v>219</v>
      </c>
      <c r="D141" s="40" t="s">
        <v>220</v>
      </c>
      <c r="E141" s="78">
        <f>E142</f>
        <v>6386991</v>
      </c>
      <c r="F141" s="78">
        <f>F142</f>
        <v>0</v>
      </c>
      <c r="G141" s="27"/>
      <c r="H141" s="27"/>
      <c r="I141" s="27"/>
      <c r="J141" s="27"/>
      <c r="K141" s="27"/>
      <c r="L141" s="28"/>
      <c r="M141" s="85"/>
      <c r="N141" s="85"/>
    </row>
    <row r="142" spans="1:14" s="29" customFormat="1" ht="56.25">
      <c r="A142" s="25"/>
      <c r="B142" s="26"/>
      <c r="C142" s="23" t="s">
        <v>183</v>
      </c>
      <c r="D142" s="102" t="s">
        <v>184</v>
      </c>
      <c r="E142" s="80">
        <v>6386991</v>
      </c>
      <c r="F142" s="81">
        <v>0</v>
      </c>
      <c r="G142" s="27"/>
      <c r="H142" s="27"/>
      <c r="I142" s="27"/>
      <c r="J142" s="27"/>
      <c r="K142" s="27"/>
      <c r="L142" s="28"/>
      <c r="M142" s="85"/>
      <c r="N142" s="85"/>
    </row>
    <row r="143" spans="1:14" s="29" customFormat="1" ht="20.25">
      <c r="A143" s="25" t="e">
        <f>#REF!+1</f>
        <v>#REF!</v>
      </c>
      <c r="B143" s="26"/>
      <c r="C143" s="43"/>
      <c r="D143" s="44" t="s">
        <v>123</v>
      </c>
      <c r="E143" s="74">
        <f>E92+E95+E101+E104+E107+E111+E114+E117+E137+E141</f>
        <v>299139966.13999999</v>
      </c>
      <c r="F143" s="74">
        <f>F92+F95+F101+F104+F107+F111+F114+F117+F137+F141</f>
        <v>6378627.2799999993</v>
      </c>
      <c r="G143" s="27">
        <v>11204020.699999999</v>
      </c>
      <c r="H143" s="27">
        <v>4927817.0199999996</v>
      </c>
      <c r="I143" s="27">
        <v>2491179.92</v>
      </c>
      <c r="J143" s="27">
        <v>841863935.37</v>
      </c>
      <c r="K143" s="27">
        <v>844018788.07000005</v>
      </c>
      <c r="L143" s="28">
        <v>269231324.81999999</v>
      </c>
      <c r="M143" s="85"/>
      <c r="N143" s="85"/>
    </row>
    <row r="144" spans="1:14" s="29" customFormat="1" ht="20.25">
      <c r="A144" s="25"/>
      <c r="B144" s="25"/>
      <c r="C144" s="51"/>
      <c r="D144" s="52" t="s">
        <v>138</v>
      </c>
      <c r="E144" s="77">
        <f>E143+E90</f>
        <v>1264991915.78</v>
      </c>
      <c r="F144" s="77">
        <f>F143+F90</f>
        <v>193276793.14000002</v>
      </c>
      <c r="M144" s="85"/>
      <c r="N144" s="85"/>
    </row>
    <row r="145" spans="3:6" s="29" customFormat="1" ht="18.75">
      <c r="C145" s="53"/>
      <c r="D145" s="53"/>
      <c r="E145" s="54"/>
      <c r="F145" s="53"/>
    </row>
    <row r="146" spans="3:6" s="92" customFormat="1" ht="22.5" customHeight="1">
      <c r="C146" s="108" t="s">
        <v>197</v>
      </c>
      <c r="D146" s="108"/>
      <c r="E146" s="109" t="s">
        <v>198</v>
      </c>
      <c r="F146" s="109"/>
    </row>
  </sheetData>
  <sheetProtection selectLockedCells="1" selectUnlockedCells="1"/>
  <mergeCells count="6">
    <mergeCell ref="C6:F6"/>
    <mergeCell ref="E7:F7"/>
    <mergeCell ref="C146:D146"/>
    <mergeCell ref="E146:F146"/>
    <mergeCell ref="D9:F9"/>
    <mergeCell ref="D91:F91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2023-04-17T06:41:24Z</cp:lastPrinted>
  <dcterms:created xsi:type="dcterms:W3CDTF">2022-01-19T12:12:37Z</dcterms:created>
  <dcterms:modified xsi:type="dcterms:W3CDTF">2023-04-20T10:05:12Z</dcterms:modified>
</cp:coreProperties>
</file>