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30" windowWidth="12750" windowHeight="10110" tabRatio="500"/>
  </bookViews>
  <sheets>
    <sheet name="Лист1" sheetId="1" r:id="rId1"/>
  </sheets>
  <externalReferences>
    <externalReference r:id="rId2"/>
  </externalReferences>
  <definedNames>
    <definedName name="_xlnm.Print_Titles" localSheetId="0">Лист1!$7:$8</definedName>
    <definedName name="_xlnm.Print_Area" localSheetId="0">Лист1!$A$1:$D$159</definedName>
  </definedNames>
  <calcPr calcId="125725" fullCalcOnLoad="1"/>
</workbook>
</file>

<file path=xl/calcChain.xml><?xml version="1.0" encoding="utf-8"?>
<calcChain xmlns="http://schemas.openxmlformats.org/spreadsheetml/2006/main">
  <c r="D46" i="1"/>
  <c r="D130"/>
  <c r="D77"/>
  <c r="C130"/>
  <c r="D146"/>
  <c r="I157"/>
  <c r="C146"/>
  <c r="D63"/>
  <c r="C63"/>
  <c r="C149"/>
  <c r="C145"/>
  <c r="C144"/>
  <c r="C35"/>
  <c r="C27"/>
  <c r="C29"/>
  <c r="C31"/>
  <c r="C12"/>
  <c r="C11"/>
  <c r="D149"/>
  <c r="D142"/>
  <c r="D141"/>
  <c r="D138"/>
  <c r="D139"/>
  <c r="D101"/>
  <c r="C85"/>
  <c r="C83"/>
  <c r="D95"/>
  <c r="C95"/>
  <c r="C101"/>
  <c r="D23"/>
  <c r="E110"/>
  <c r="D97"/>
  <c r="D94"/>
  <c r="D93"/>
  <c r="C97"/>
  <c r="D31"/>
  <c r="D29"/>
  <c r="C122"/>
  <c r="D85"/>
  <c r="D83"/>
  <c r="C21"/>
  <c r="D21"/>
  <c r="D135"/>
  <c r="C135"/>
  <c r="D122"/>
  <c r="D125"/>
  <c r="D124"/>
  <c r="D90"/>
  <c r="D89"/>
  <c r="D88"/>
  <c r="D60"/>
  <c r="C23"/>
  <c r="C20"/>
  <c r="C60"/>
  <c r="C59"/>
  <c r="D12"/>
  <c r="D48"/>
  <c r="D18"/>
  <c r="D27"/>
  <c r="D35"/>
  <c r="D51"/>
  <c r="D53"/>
  <c r="D71"/>
  <c r="C71"/>
  <c r="C77"/>
  <c r="C79"/>
  <c r="C125"/>
  <c r="C124"/>
  <c r="C18"/>
  <c r="C46"/>
  <c r="C48"/>
  <c r="C53"/>
  <c r="D79"/>
  <c r="C90"/>
  <c r="C89"/>
  <c r="C88"/>
  <c r="C114"/>
  <c r="C113"/>
  <c r="C112"/>
  <c r="D114"/>
  <c r="D113"/>
  <c r="D112"/>
  <c r="D118"/>
  <c r="C139"/>
  <c r="C142"/>
  <c r="C141"/>
  <c r="C155"/>
  <c r="D155"/>
  <c r="D20"/>
  <c r="C138"/>
  <c r="C70"/>
  <c r="C26"/>
  <c r="C34"/>
  <c r="D145"/>
  <c r="D144"/>
  <c r="D59"/>
  <c r="D11"/>
  <c r="C94"/>
  <c r="C93"/>
  <c r="C58"/>
  <c r="C10"/>
  <c r="C110"/>
  <c r="F111"/>
  <c r="E111"/>
  <c r="I111"/>
  <c r="C129"/>
  <c r="C121"/>
  <c r="C157"/>
  <c r="D70"/>
  <c r="D58"/>
  <c r="D34"/>
  <c r="D26"/>
  <c r="D129"/>
  <c r="D121"/>
  <c r="D157"/>
  <c r="D10"/>
  <c r="D110"/>
  <c r="G111"/>
  <c r="J111"/>
  <c r="H158"/>
  <c r="J158"/>
  <c r="D158"/>
  <c r="C158"/>
  <c r="I158"/>
</calcChain>
</file>

<file path=xl/sharedStrings.xml><?xml version="1.0" encoding="utf-8"?>
<sst xmlns="http://schemas.openxmlformats.org/spreadsheetml/2006/main" count="159" uniqueCount="145">
  <si>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</si>
  <si>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</si>
  <si>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</si>
  <si>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</si>
  <si>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</si>
  <si>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</si>
  <si>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</si>
  <si>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</si>
  <si>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</si>
  <si>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</si>
  <si>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</si>
  <si>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</si>
  <si>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</si>
  <si>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</si>
  <si>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</si>
  <si>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</si>
  <si>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</si>
  <si>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</si>
  <si>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</si>
  <si>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</si>
  <si>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</si>
  <si>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</si>
  <si>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</si>
  <si>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</si>
  <si>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</si>
  <si>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</si>
  <si>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</si>
  <si>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</si>
  <si>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</si>
  <si>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</si>
  <si>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</si>
  <si>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</si>
  <si>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</si>
  <si>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</si>
  <si>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</si>
  <si>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</si>
  <si>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</si>
  <si>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</si>
  <si>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</si>
  <si>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</si>
  <si>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</si>
  <si>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</si>
  <si>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</si>
  <si>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</si>
  <si>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</si>
  <si>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</si>
  <si>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</si>
  <si>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</si>
  <si>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</si>
  <si>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</si>
  <si>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</si>
  <si>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</si>
  <si>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</si>
  <si>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</si>
  <si>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</si>
  <si>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</si>
  <si>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</si>
  <si>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</si>
  <si>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</si>
  <si>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</si>
  <si>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</si>
  <si>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</si>
  <si>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</si>
  <si>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</si>
  <si>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</si>
  <si>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</si>
  <si>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</si>
  <si>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</si>
  <si>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</si>
  <si>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</si>
  <si>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</si>
  <si>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</si>
  <si>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</si>
  <si>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</si>
  <si>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</si>
  <si>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</si>
  <si>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</si>
  <si>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</si>
  <si>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</si>
  <si>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</si>
  <si>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</si>
  <si>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</si>
  <si>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</si>
  <si>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</si>
  <si>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</si>
  <si>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</si>
  <si>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</si>
  <si>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</si>
  <si>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</si>
  <si>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</si>
  <si>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</si>
  <si>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</si>
  <si>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</si>
  <si>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</si>
  <si>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</si>
  <si>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</si>
  <si>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</si>
  <si>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</si>
  <si>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</si>
  <si>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</si>
  <si>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</si>
  <si>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</si>
  <si>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</si>
  <si>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</si>
  <si>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</si>
  <si>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</si>
  <si>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</si>
  <si>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</si>
  <si>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</si>
  <si>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</si>
  <si>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</si>
  <si>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</si>
  <si>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</si>
  <si>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</si>
  <si>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</si>
  <si>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</si>
  <si>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</si>
  <si>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</si>
  <si>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</si>
  <si>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</si>
  <si>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</si>
  <si>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</si>
  <si>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</si>
  <si>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</si>
  <si>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</si>
  <si>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</si>
  <si>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</si>
  <si>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</si>
  <si>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</si>
  <si>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</si>
  <si>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</si>
  <si>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</si>
  <si>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</si>
  <si>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</si>
  <si>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Уточнений план 
на 2024 рік</t>
  </si>
  <si>
    <t>Субвенція з місцевого бюджету за рахунок залишку коштів освітньої субвенції, що утворилася на початок бюджетного періоду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</si>
  <si>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</si>
  <si>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</si>
  <si>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</si>
  <si>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 xml:space="preserve">      до рішення виконавчого комітету</t>
  </si>
  <si>
    <t>Начальник фінансового управління</t>
  </si>
  <si>
    <t>Раїса РОЇК</t>
  </si>
  <si>
    <t xml:space="preserve">Звіт про виконання бюджету Павлоградської міської територіальної громади за 9 місяців 2024 року </t>
  </si>
  <si>
    <t>Виконано за 
9 місяців 
2024 року</t>
  </si>
  <si>
    <t>Субвенція з місцевого бюджету на забезпечення якісної, сучасної та доступної загальної середньої освіти “Нова українська школа” за рахунок відповідної субвенції з державного бюджету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</si>
</sst>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2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9" fillId="0" borderId="1" xfId="0" applyFont="1" applyBorder="1" applyAlignment="1">
      <alignment vertical="top"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0" fontId="1" fillId="0" borderId="1" xfId="0" applyNumberFormat="1" applyFont="1" applyFill="1" applyBorder="1" applyAlignment="1">
      <alignment vertical="top" wrapText="1" shrinkToFit="1"/>
    </xf>
    <xf numFmtId="0" fontId="1" fillId="3" borderId="1" xfId="0" applyFont="1" applyFill="1" applyBorder="1" applyAlignment="1"/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5" fillId="2" borderId="0" xfId="0" applyFont="1" applyFill="1" applyBorder="1"/>
    <xf numFmtId="0" fontId="5" fillId="2" borderId="0" xfId="0" applyFont="1" applyFill="1"/>
    <xf numFmtId="0" fontId="6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/>
    <xf numFmtId="0" fontId="3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NumberFormat="1" applyFont="1" applyFill="1" applyBorder="1" applyAlignment="1" applyProtection="1">
      <alignment vertical="top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0" xfId="0" applyFont="1" applyFill="1"/>
    <xf numFmtId="3" fontId="12" fillId="2" borderId="0" xfId="1" applyNumberFormat="1" applyFont="1" applyFill="1" applyBorder="1" applyAlignment="1" applyProtection="1"/>
    <xf numFmtId="4" fontId="3" fillId="2" borderId="0" xfId="0" applyNumberFormat="1" applyFont="1" applyFill="1"/>
    <xf numFmtId="4" fontId="0" fillId="2" borderId="0" xfId="0" applyNumberFormat="1" applyFill="1"/>
    <xf numFmtId="0" fontId="2" fillId="2" borderId="0" xfId="0" applyFont="1" applyFill="1"/>
    <xf numFmtId="0" fontId="1" fillId="2" borderId="0" xfId="0" applyFont="1" applyFill="1"/>
    <xf numFmtId="2" fontId="0" fillId="3" borderId="0" xfId="0" applyNumberFormat="1" applyFill="1"/>
    <xf numFmtId="2" fontId="0" fillId="2" borderId="0" xfId="0" applyNumberFormat="1" applyFill="1"/>
    <xf numFmtId="0" fontId="17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 shrinkToFit="1"/>
    </xf>
    <xf numFmtId="0" fontId="1" fillId="3" borderId="1" xfId="0" applyNumberFormat="1" applyFont="1" applyFill="1" applyBorder="1" applyAlignment="1" applyProtection="1">
      <alignment vertical="top" wrapText="1" shrinkToFit="1"/>
    </xf>
    <xf numFmtId="4" fontId="1" fillId="0" borderId="1" xfId="0" applyNumberFormat="1" applyFont="1" applyBorder="1" applyAlignment="1">
      <alignment vertical="center" wrapText="1" shrinkToFit="1"/>
    </xf>
    <xf numFmtId="0" fontId="1" fillId="3" borderId="1" xfId="0" applyNumberFormat="1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top" wrapText="1"/>
    </xf>
    <xf numFmtId="4" fontId="17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vertical="top" wrapText="1" shrinkToFi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3" fontId="0" fillId="2" borderId="0" xfId="0" applyNumberFormat="1" applyFill="1"/>
    <xf numFmtId="3" fontId="1" fillId="4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18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left" vertical="center"/>
    </xf>
    <xf numFmtId="2" fontId="1" fillId="4" borderId="0" xfId="0" applyNumberFormat="1" applyFont="1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" fillId="5" borderId="1" xfId="0" applyFont="1" applyFill="1" applyBorder="1" applyAlignment="1">
      <alignment vertical="top"/>
    </xf>
    <xf numFmtId="4" fontId="13" fillId="5" borderId="0" xfId="0" applyNumberFormat="1" applyFont="1" applyFill="1" applyBorder="1" applyAlignment="1">
      <alignment vertical="top"/>
    </xf>
    <xf numFmtId="0" fontId="0" fillId="5" borderId="0" xfId="0" applyFill="1"/>
    <xf numFmtId="0" fontId="1" fillId="5" borderId="1" xfId="0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2" fontId="1" fillId="4" borderId="0" xfId="0" applyNumberFormat="1" applyFont="1" applyFill="1" applyAlignment="1">
      <alignment horizontal="left" vertical="center"/>
    </xf>
    <xf numFmtId="0" fontId="15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35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darchuk\d\&#1052;&#1086;&#1080;%20&#1076;&#1086;&#1082;&#1091;&#1084;&#1077;&#1085;&#1090;&#1099;\&#1041;&#1070;&#1044;&#1046;&#1045;&#1058;%202024\&#1059;&#1058;&#1054;&#1063;%209%20&#1074;&#1080;&#1082;%2026.06.2024\&#1044;&#1086;&#1076;&#1072;&#1090;&#1086;&#1082;%201-9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.1"/>
    </sheetNames>
    <sheetDataSet>
      <sheetData sheetId="0">
        <row r="143">
          <cell r="E143">
            <v>166779589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"/>
  <sheetViews>
    <sheetView tabSelected="1" view="pageBreakPreview" topLeftCell="A116" zoomScale="90" zoomScaleNormal="63" zoomScaleSheetLayoutView="90" workbookViewId="0">
      <selection activeCell="A136" sqref="A136:IV137"/>
    </sheetView>
  </sheetViews>
  <sheetFormatPr defaultColWidth="9" defaultRowHeight="18.75"/>
  <cols>
    <col min="1" max="1" width="13.140625" style="1" customWidth="1"/>
    <col min="2" max="2" width="114.7109375" style="1" customWidth="1"/>
    <col min="3" max="3" width="23.85546875" style="90" customWidth="1"/>
    <col min="4" max="4" width="22.7109375" style="97" customWidth="1"/>
    <col min="5" max="5" width="18.28515625" style="39" hidden="1" customWidth="1"/>
    <col min="6" max="7" width="18.140625" style="39" hidden="1" customWidth="1"/>
    <col min="8" max="8" width="15.7109375" style="39" hidden="1" customWidth="1"/>
    <col min="9" max="9" width="26.28515625" style="39" hidden="1" customWidth="1"/>
    <col min="10" max="10" width="16.85546875" hidden="1" customWidth="1"/>
    <col min="11" max="11" width="0" hidden="1" customWidth="1"/>
  </cols>
  <sheetData>
    <row r="1" spans="1:9" ht="14.45" customHeight="1">
      <c r="A1" s="3"/>
      <c r="B1" s="10"/>
      <c r="C1" s="99" t="s">
        <v>122</v>
      </c>
      <c r="D1" s="91"/>
      <c r="E1" s="38"/>
      <c r="F1" s="38"/>
      <c r="G1" s="38"/>
    </row>
    <row r="2" spans="1:9" ht="16.899999999999999" customHeight="1">
      <c r="A2" s="3"/>
      <c r="B2" s="10"/>
      <c r="C2" s="116" t="s">
        <v>139</v>
      </c>
      <c r="D2" s="116"/>
      <c r="E2" s="38"/>
      <c r="F2" s="38"/>
      <c r="G2" s="38"/>
    </row>
    <row r="3" spans="1:9" ht="22.15" customHeight="1">
      <c r="A3" s="3"/>
      <c r="B3" s="10"/>
      <c r="C3" s="98" t="s">
        <v>123</v>
      </c>
      <c r="D3" s="91"/>
      <c r="E3" s="38"/>
      <c r="F3" s="38"/>
      <c r="G3" s="38"/>
    </row>
    <row r="4" spans="1:9" ht="22.15" customHeight="1">
      <c r="A4" s="3"/>
      <c r="B4" s="10"/>
      <c r="C4" s="98" t="s">
        <v>124</v>
      </c>
      <c r="D4" s="91"/>
      <c r="E4" s="38"/>
      <c r="F4" s="38"/>
      <c r="G4" s="38"/>
    </row>
    <row r="5" spans="1:9" ht="24.6" customHeight="1">
      <c r="A5" s="117" t="s">
        <v>142</v>
      </c>
      <c r="B5" s="117"/>
      <c r="C5" s="117"/>
      <c r="D5" s="117"/>
      <c r="E5" s="38"/>
      <c r="F5" s="38"/>
      <c r="G5" s="38"/>
    </row>
    <row r="6" spans="1:9" ht="19.5" customHeight="1">
      <c r="A6" s="2"/>
      <c r="B6" s="2"/>
      <c r="C6" s="101"/>
      <c r="D6" s="92" t="s">
        <v>119</v>
      </c>
      <c r="E6" s="40"/>
      <c r="F6" s="40"/>
      <c r="G6" s="40"/>
    </row>
    <row r="7" spans="1:9" ht="62.45" customHeight="1">
      <c r="A7" s="14" t="s">
        <v>0</v>
      </c>
      <c r="B7" s="15" t="s">
        <v>1</v>
      </c>
      <c r="C7" s="102" t="s">
        <v>134</v>
      </c>
      <c r="D7" s="93" t="s">
        <v>143</v>
      </c>
      <c r="E7" s="41"/>
    </row>
    <row r="8" spans="1:9" ht="26.25" customHeight="1">
      <c r="A8" s="66">
        <v>1</v>
      </c>
      <c r="B8" s="67">
        <v>2</v>
      </c>
      <c r="C8" s="103">
        <v>3</v>
      </c>
      <c r="D8" s="94">
        <v>4</v>
      </c>
      <c r="E8" s="41"/>
    </row>
    <row r="9" spans="1:9" ht="22.5">
      <c r="A9" s="21"/>
      <c r="B9" s="61" t="s">
        <v>2</v>
      </c>
      <c r="C9" s="104"/>
      <c r="D9" s="95"/>
      <c r="E9" s="41"/>
    </row>
    <row r="10" spans="1:9" ht="19.5" customHeight="1">
      <c r="A10" s="23">
        <v>10000000</v>
      </c>
      <c r="B10" s="33" t="s">
        <v>3</v>
      </c>
      <c r="C10" s="78">
        <f>C11+C26+C34+C20</f>
        <v>993365710</v>
      </c>
      <c r="D10" s="82">
        <f>D11+D26+D34+D20</f>
        <v>786840922.77999985</v>
      </c>
      <c r="E10" s="41"/>
    </row>
    <row r="11" spans="1:9" s="4" customFormat="1" ht="22.5" customHeight="1">
      <c r="A11" s="23">
        <v>11000000</v>
      </c>
      <c r="B11" s="26" t="s">
        <v>4</v>
      </c>
      <c r="C11" s="78">
        <f>C12+C18</f>
        <v>581108660</v>
      </c>
      <c r="D11" s="82">
        <f>D12+D18</f>
        <v>465290682.48999995</v>
      </c>
      <c r="E11" s="42"/>
      <c r="F11" s="43"/>
      <c r="G11" s="43"/>
      <c r="H11" s="43"/>
      <c r="I11" s="43"/>
    </row>
    <row r="12" spans="1:9" ht="23.45" customHeight="1">
      <c r="A12" s="23">
        <v>11010000</v>
      </c>
      <c r="B12" s="26" t="s">
        <v>5</v>
      </c>
      <c r="C12" s="78">
        <f>SUM(C13:C17)</f>
        <v>580108660</v>
      </c>
      <c r="D12" s="82">
        <f>SUM(D13:D17)</f>
        <v>464389375.83999997</v>
      </c>
      <c r="E12" s="41"/>
    </row>
    <row r="13" spans="1:9" ht="37.9" customHeight="1">
      <c r="A13" s="23">
        <v>11010100</v>
      </c>
      <c r="B13" s="26" t="s">
        <v>6</v>
      </c>
      <c r="C13" s="105">
        <v>554428660</v>
      </c>
      <c r="D13" s="100">
        <v>443578959.31</v>
      </c>
      <c r="E13" s="41"/>
    </row>
    <row r="14" spans="1:9" ht="39" customHeight="1">
      <c r="A14" s="23">
        <v>11010400</v>
      </c>
      <c r="B14" s="26" t="s">
        <v>7</v>
      </c>
      <c r="C14" s="105">
        <v>17780000</v>
      </c>
      <c r="D14" s="100">
        <v>13988990.699999999</v>
      </c>
      <c r="E14" s="41"/>
    </row>
    <row r="15" spans="1:9" ht="36" customHeight="1">
      <c r="A15" s="23">
        <v>11010500</v>
      </c>
      <c r="B15" s="26" t="s">
        <v>8</v>
      </c>
      <c r="C15" s="105">
        <v>7330000</v>
      </c>
      <c r="D15" s="100">
        <v>6459022.8799999999</v>
      </c>
      <c r="E15" s="41"/>
    </row>
    <row r="16" spans="1:9" ht="22.9" customHeight="1">
      <c r="A16" s="23">
        <v>11011200</v>
      </c>
      <c r="B16" s="26" t="s">
        <v>128</v>
      </c>
      <c r="C16" s="78">
        <v>570000</v>
      </c>
      <c r="D16" s="100">
        <v>362402.95</v>
      </c>
      <c r="E16" s="41"/>
    </row>
    <row r="17" spans="1:9" hidden="1">
      <c r="A17" s="23"/>
      <c r="B17" s="26"/>
      <c r="C17" s="78"/>
      <c r="D17" s="82"/>
      <c r="E17" s="41"/>
    </row>
    <row r="18" spans="1:9" ht="24" customHeight="1">
      <c r="A18" s="23">
        <v>11020000</v>
      </c>
      <c r="B18" s="26" t="s">
        <v>9</v>
      </c>
      <c r="C18" s="78">
        <f>C19+C22</f>
        <v>1000000</v>
      </c>
      <c r="D18" s="78">
        <f>D19</f>
        <v>901306.65</v>
      </c>
      <c r="E18" s="41"/>
      <c r="H18" s="44"/>
    </row>
    <row r="19" spans="1:9" ht="25.5" customHeight="1">
      <c r="A19" s="23">
        <v>11020200</v>
      </c>
      <c r="B19" s="26" t="s">
        <v>10</v>
      </c>
      <c r="C19" s="79">
        <v>1000000</v>
      </c>
      <c r="D19" s="100">
        <v>901306.65</v>
      </c>
      <c r="E19" s="41"/>
    </row>
    <row r="20" spans="1:9" s="5" customFormat="1" ht="24" customHeight="1">
      <c r="A20" s="23">
        <v>13000000</v>
      </c>
      <c r="B20" s="26" t="s">
        <v>11</v>
      </c>
      <c r="C20" s="78">
        <f>C21+C23</f>
        <v>9000</v>
      </c>
      <c r="D20" s="82">
        <f>D21+D23</f>
        <v>7433.17</v>
      </c>
      <c r="E20" s="45"/>
      <c r="F20" s="46"/>
      <c r="G20" s="46"/>
      <c r="H20" s="46"/>
      <c r="I20" s="46"/>
    </row>
    <row r="21" spans="1:9" s="5" customFormat="1" ht="18.75" hidden="1" customHeight="1">
      <c r="A21" s="23">
        <v>13010000</v>
      </c>
      <c r="B21" s="26" t="s">
        <v>125</v>
      </c>
      <c r="C21" s="80">
        <f>C22</f>
        <v>0</v>
      </c>
      <c r="D21" s="82">
        <f>D22</f>
        <v>0</v>
      </c>
      <c r="E21" s="45"/>
      <c r="F21" s="46"/>
      <c r="G21" s="46"/>
      <c r="H21" s="46"/>
      <c r="I21" s="46"/>
    </row>
    <row r="22" spans="1:9" ht="56.25" hidden="1">
      <c r="A22" s="23">
        <v>13010200</v>
      </c>
      <c r="B22" s="26" t="s">
        <v>126</v>
      </c>
      <c r="C22" s="78"/>
      <c r="D22" s="82"/>
      <c r="E22" s="41"/>
    </row>
    <row r="23" spans="1:9" s="5" customFormat="1" ht="24.75" customHeight="1">
      <c r="A23" s="23">
        <v>13030000</v>
      </c>
      <c r="B23" s="26" t="s">
        <v>107</v>
      </c>
      <c r="C23" s="78">
        <f>C24</f>
        <v>9000</v>
      </c>
      <c r="D23" s="82">
        <f>D24</f>
        <v>7433.17</v>
      </c>
      <c r="E23" s="45"/>
      <c r="F23" s="46"/>
      <c r="G23" s="46"/>
      <c r="H23" s="46"/>
      <c r="I23" s="46"/>
    </row>
    <row r="24" spans="1:9" ht="42" customHeight="1">
      <c r="A24" s="23">
        <v>13030100</v>
      </c>
      <c r="B24" s="26" t="s">
        <v>108</v>
      </c>
      <c r="C24" s="79">
        <v>9000</v>
      </c>
      <c r="D24" s="83">
        <v>7433.17</v>
      </c>
      <c r="E24" s="41"/>
    </row>
    <row r="25" spans="1:9" ht="42" hidden="1" customHeight="1">
      <c r="A25" s="23">
        <v>13030200</v>
      </c>
      <c r="B25" s="26" t="s">
        <v>100</v>
      </c>
      <c r="C25" s="78"/>
      <c r="D25" s="82"/>
      <c r="E25" s="41"/>
    </row>
    <row r="26" spans="1:9" s="6" customFormat="1" ht="19.899999999999999" customHeight="1">
      <c r="A26" s="23">
        <v>14000000</v>
      </c>
      <c r="B26" s="26" t="s">
        <v>12</v>
      </c>
      <c r="C26" s="78">
        <f>C27+C29+C31</f>
        <v>102063700</v>
      </c>
      <c r="D26" s="82">
        <f>D27+D29+D31</f>
        <v>82468780.980000004</v>
      </c>
      <c r="E26" s="47"/>
      <c r="F26" s="48"/>
      <c r="G26" s="48"/>
      <c r="H26" s="49"/>
      <c r="I26" s="49"/>
    </row>
    <row r="27" spans="1:9" s="6" customFormat="1" ht="20.25" customHeight="1">
      <c r="A27" s="25">
        <v>14020000</v>
      </c>
      <c r="B27" s="26" t="s">
        <v>13</v>
      </c>
      <c r="C27" s="78">
        <f>C28</f>
        <v>5684000</v>
      </c>
      <c r="D27" s="82">
        <f>D28</f>
        <v>3547402.21</v>
      </c>
      <c r="E27" s="47"/>
      <c r="F27" s="48"/>
      <c r="G27" s="48"/>
      <c r="H27" s="44"/>
      <c r="I27" s="44"/>
    </row>
    <row r="28" spans="1:9" s="6" customFormat="1" ht="21" customHeight="1">
      <c r="A28" s="25">
        <v>14021900</v>
      </c>
      <c r="B28" s="26" t="s">
        <v>14</v>
      </c>
      <c r="C28" s="79">
        <v>5684000</v>
      </c>
      <c r="D28" s="83">
        <v>3547402.21</v>
      </c>
      <c r="E28" s="47"/>
      <c r="F28" s="48"/>
      <c r="G28" s="48"/>
      <c r="H28" s="48"/>
      <c r="I28" s="48"/>
    </row>
    <row r="29" spans="1:9" s="6" customFormat="1" ht="23.45" customHeight="1">
      <c r="A29" s="25">
        <v>14030000</v>
      </c>
      <c r="B29" s="62" t="s">
        <v>15</v>
      </c>
      <c r="C29" s="78">
        <f>C30</f>
        <v>22915000</v>
      </c>
      <c r="D29" s="82">
        <f>D30</f>
        <v>22427758.41</v>
      </c>
      <c r="E29" s="47"/>
      <c r="F29" s="48"/>
      <c r="G29" s="48"/>
      <c r="H29" s="48"/>
      <c r="I29" s="48"/>
    </row>
    <row r="30" spans="1:9" s="6" customFormat="1" ht="18" customHeight="1">
      <c r="A30" s="25">
        <v>14031900</v>
      </c>
      <c r="B30" s="62" t="s">
        <v>14</v>
      </c>
      <c r="C30" s="79">
        <v>22915000</v>
      </c>
      <c r="D30" s="83">
        <v>22427758.41</v>
      </c>
      <c r="E30" s="47"/>
      <c r="F30" s="48"/>
      <c r="G30" s="48"/>
      <c r="H30" s="48"/>
      <c r="I30" s="48"/>
    </row>
    <row r="31" spans="1:9" ht="18.600000000000001" customHeight="1">
      <c r="A31" s="23">
        <v>14040000</v>
      </c>
      <c r="B31" s="26" t="s">
        <v>16</v>
      </c>
      <c r="C31" s="81">
        <f>C32+C33</f>
        <v>73464700</v>
      </c>
      <c r="D31" s="84">
        <f>D32+D33</f>
        <v>56493620.359999999</v>
      </c>
      <c r="E31" s="41"/>
    </row>
    <row r="32" spans="1:9" ht="85.5" customHeight="1">
      <c r="A32" s="23">
        <v>14040100</v>
      </c>
      <c r="B32" s="26" t="s">
        <v>120</v>
      </c>
      <c r="C32" s="79">
        <v>31464700</v>
      </c>
      <c r="D32" s="84">
        <v>25187469.73</v>
      </c>
      <c r="E32" s="41"/>
    </row>
    <row r="33" spans="1:9" ht="62.25" customHeight="1">
      <c r="A33" s="23">
        <v>14040200</v>
      </c>
      <c r="B33" s="26" t="s">
        <v>121</v>
      </c>
      <c r="C33" s="79">
        <v>42000000</v>
      </c>
      <c r="D33" s="84">
        <v>31306150.629999999</v>
      </c>
      <c r="E33" s="41"/>
    </row>
    <row r="34" spans="1:9" s="6" customFormat="1" ht="21.6" customHeight="1">
      <c r="A34" s="23">
        <v>18000000</v>
      </c>
      <c r="B34" s="26" t="s">
        <v>109</v>
      </c>
      <c r="C34" s="78">
        <f>C35+C46+C48+C51+C53</f>
        <v>310184350</v>
      </c>
      <c r="D34" s="82">
        <f>D35+D46+D48+D51+D53</f>
        <v>239074026.14000005</v>
      </c>
      <c r="E34" s="47"/>
      <c r="F34" s="48"/>
      <c r="G34" s="48"/>
      <c r="H34" s="48"/>
      <c r="I34" s="48"/>
    </row>
    <row r="35" spans="1:9" s="5" customFormat="1" ht="22.5" customHeight="1">
      <c r="A35" s="23">
        <v>18010000</v>
      </c>
      <c r="B35" s="26" t="s">
        <v>17</v>
      </c>
      <c r="C35" s="78">
        <f>SUM(C36:C45)</f>
        <v>180353400</v>
      </c>
      <c r="D35" s="82">
        <f>SUM(D36:D45)</f>
        <v>134621363.51000002</v>
      </c>
      <c r="E35" s="45"/>
      <c r="F35" s="46"/>
      <c r="G35" s="46"/>
      <c r="H35" s="46"/>
      <c r="I35" s="46"/>
    </row>
    <row r="36" spans="1:9" ht="39" customHeight="1">
      <c r="A36" s="25">
        <v>18010100</v>
      </c>
      <c r="B36" s="26" t="s">
        <v>18</v>
      </c>
      <c r="C36" s="106">
        <v>140000</v>
      </c>
      <c r="D36" s="100">
        <v>106710.48</v>
      </c>
      <c r="E36" s="41"/>
    </row>
    <row r="37" spans="1:9" ht="43.5" customHeight="1">
      <c r="A37" s="25">
        <v>18010200</v>
      </c>
      <c r="B37" s="26" t="s">
        <v>19</v>
      </c>
      <c r="C37" s="106">
        <v>2777000</v>
      </c>
      <c r="D37" s="100">
        <v>2579704.2599999998</v>
      </c>
      <c r="E37" s="41"/>
    </row>
    <row r="38" spans="1:9" ht="37.9" customHeight="1">
      <c r="A38" s="25">
        <v>18010300</v>
      </c>
      <c r="B38" s="26" t="s">
        <v>20</v>
      </c>
      <c r="C38" s="106">
        <v>4060000</v>
      </c>
      <c r="D38" s="100">
        <v>2839062.51</v>
      </c>
      <c r="E38" s="41"/>
    </row>
    <row r="39" spans="1:9" ht="41.45" customHeight="1">
      <c r="A39" s="25">
        <v>18010400</v>
      </c>
      <c r="B39" s="26" t="s">
        <v>21</v>
      </c>
      <c r="C39" s="106">
        <v>14273100</v>
      </c>
      <c r="D39" s="100">
        <v>10061642.5</v>
      </c>
      <c r="E39" s="41"/>
    </row>
    <row r="40" spans="1:9" ht="21" customHeight="1">
      <c r="A40" s="23">
        <v>18010500</v>
      </c>
      <c r="B40" s="26" t="s">
        <v>22</v>
      </c>
      <c r="C40" s="106">
        <v>90000000</v>
      </c>
      <c r="D40" s="100">
        <v>64674991.649999999</v>
      </c>
      <c r="E40" s="41"/>
    </row>
    <row r="41" spans="1:9" ht="21" customHeight="1">
      <c r="A41" s="23">
        <v>18010600</v>
      </c>
      <c r="B41" s="26" t="s">
        <v>23</v>
      </c>
      <c r="C41" s="106">
        <v>55830000</v>
      </c>
      <c r="D41" s="100">
        <v>41818071.549999997</v>
      </c>
      <c r="E41" s="41"/>
    </row>
    <row r="42" spans="1:9" ht="21" customHeight="1">
      <c r="A42" s="23">
        <v>18010700</v>
      </c>
      <c r="B42" s="26" t="s">
        <v>24</v>
      </c>
      <c r="C42" s="107">
        <v>680000</v>
      </c>
      <c r="D42" s="100">
        <v>776621.48</v>
      </c>
      <c r="E42" s="41"/>
    </row>
    <row r="43" spans="1:9" ht="21" customHeight="1">
      <c r="A43" s="23">
        <v>18010900</v>
      </c>
      <c r="B43" s="26" t="s">
        <v>25</v>
      </c>
      <c r="C43" s="106">
        <v>12355600</v>
      </c>
      <c r="D43" s="100">
        <v>11455496.59</v>
      </c>
      <c r="E43" s="41"/>
    </row>
    <row r="44" spans="1:9" s="1" customFormat="1" ht="19.899999999999999" customHeight="1">
      <c r="A44" s="23">
        <v>18011000</v>
      </c>
      <c r="B44" s="26" t="s">
        <v>26</v>
      </c>
      <c r="C44" s="106">
        <v>219000</v>
      </c>
      <c r="D44" s="100">
        <v>277812.49</v>
      </c>
      <c r="E44" s="50"/>
      <c r="F44" s="51"/>
      <c r="G44" s="51"/>
      <c r="H44" s="51"/>
      <c r="I44" s="51"/>
    </row>
    <row r="45" spans="1:9" ht="22.15" customHeight="1">
      <c r="A45" s="23">
        <v>18011100</v>
      </c>
      <c r="B45" s="26" t="s">
        <v>27</v>
      </c>
      <c r="C45" s="106">
        <v>18700</v>
      </c>
      <c r="D45" s="100">
        <v>31250</v>
      </c>
      <c r="E45" s="41"/>
    </row>
    <row r="46" spans="1:9" ht="21.6" customHeight="1">
      <c r="A46" s="23">
        <v>18020000</v>
      </c>
      <c r="B46" s="26" t="s">
        <v>28</v>
      </c>
      <c r="C46" s="78">
        <f>C47</f>
        <v>242600</v>
      </c>
      <c r="D46" s="78">
        <f>D47</f>
        <v>182185.94</v>
      </c>
      <c r="E46" s="41"/>
    </row>
    <row r="47" spans="1:9" ht="21" customHeight="1">
      <c r="A47" s="23">
        <v>18020100</v>
      </c>
      <c r="B47" s="26" t="s">
        <v>29</v>
      </c>
      <c r="C47" s="79">
        <v>242600</v>
      </c>
      <c r="D47" s="84">
        <v>182185.94</v>
      </c>
      <c r="E47" s="41"/>
    </row>
    <row r="48" spans="1:9" ht="22.9" customHeight="1">
      <c r="A48" s="23">
        <v>18030000</v>
      </c>
      <c r="B48" s="26" t="s">
        <v>30</v>
      </c>
      <c r="C48" s="78">
        <f>C49+C50</f>
        <v>482300</v>
      </c>
      <c r="D48" s="82">
        <f>D49+D50</f>
        <v>358982.43000000005</v>
      </c>
      <c r="E48" s="41"/>
    </row>
    <row r="49" spans="1:9" ht="21" customHeight="1">
      <c r="A49" s="23">
        <v>18030100</v>
      </c>
      <c r="B49" s="26" t="s">
        <v>31</v>
      </c>
      <c r="C49" s="79">
        <v>378000</v>
      </c>
      <c r="D49" s="100">
        <v>290869.40000000002</v>
      </c>
      <c r="E49" s="41"/>
    </row>
    <row r="50" spans="1:9" ht="21" customHeight="1">
      <c r="A50" s="23">
        <v>18030200</v>
      </c>
      <c r="B50" s="26" t="s">
        <v>32</v>
      </c>
      <c r="C50" s="79">
        <v>104300</v>
      </c>
      <c r="D50" s="100">
        <v>68113.03</v>
      </c>
      <c r="E50" s="41"/>
    </row>
    <row r="51" spans="1:9" ht="37.9" hidden="1" customHeight="1">
      <c r="A51" s="23">
        <v>18040000</v>
      </c>
      <c r="B51" s="26" t="s">
        <v>33</v>
      </c>
      <c r="C51" s="78"/>
      <c r="D51" s="82">
        <f>SUM(D52:D52)</f>
        <v>0</v>
      </c>
      <c r="E51" s="41"/>
    </row>
    <row r="52" spans="1:9" ht="54.75" hidden="1" customHeight="1">
      <c r="A52" s="23">
        <v>18041900</v>
      </c>
      <c r="B52" s="29" t="s">
        <v>111</v>
      </c>
      <c r="C52" s="78"/>
      <c r="D52" s="82"/>
      <c r="E52" s="41"/>
    </row>
    <row r="53" spans="1:9" ht="21.75" customHeight="1">
      <c r="A53" s="23">
        <v>18050000</v>
      </c>
      <c r="B53" s="26" t="s">
        <v>34</v>
      </c>
      <c r="C53" s="78">
        <f>SUM(C54:C57)</f>
        <v>129106050</v>
      </c>
      <c r="D53" s="82">
        <f>SUM(D54:D57)</f>
        <v>103911494.26000001</v>
      </c>
      <c r="E53" s="41"/>
    </row>
    <row r="54" spans="1:9" hidden="1">
      <c r="A54" s="23">
        <v>18050200</v>
      </c>
      <c r="B54" s="26" t="s">
        <v>35</v>
      </c>
      <c r="C54" s="78"/>
      <c r="D54" s="82"/>
      <c r="E54" s="41"/>
    </row>
    <row r="55" spans="1:9">
      <c r="A55" s="23">
        <v>18050300</v>
      </c>
      <c r="B55" s="26" t="s">
        <v>36</v>
      </c>
      <c r="C55" s="79">
        <v>20267150</v>
      </c>
      <c r="D55" s="100">
        <v>15264321.789999999</v>
      </c>
      <c r="E55" s="41"/>
    </row>
    <row r="56" spans="1:9" ht="22.5" customHeight="1">
      <c r="A56" s="23">
        <v>18050400</v>
      </c>
      <c r="B56" s="26" t="s">
        <v>37</v>
      </c>
      <c r="C56" s="79">
        <v>108673000</v>
      </c>
      <c r="D56" s="100">
        <v>88459836.920000002</v>
      </c>
      <c r="E56" s="41"/>
    </row>
    <row r="57" spans="1:9" ht="40.9" customHeight="1">
      <c r="A57" s="23">
        <v>18050500</v>
      </c>
      <c r="B57" s="27" t="s">
        <v>38</v>
      </c>
      <c r="C57" s="79">
        <v>165900</v>
      </c>
      <c r="D57" s="100">
        <v>187335.55</v>
      </c>
      <c r="E57" s="41"/>
    </row>
    <row r="58" spans="1:9" s="6" customFormat="1" ht="21" customHeight="1">
      <c r="A58" s="23">
        <v>20000000</v>
      </c>
      <c r="B58" s="33" t="s">
        <v>39</v>
      </c>
      <c r="C58" s="78">
        <f>C59+C70+C83</f>
        <v>18778290</v>
      </c>
      <c r="D58" s="82">
        <f>D59+D70+D83</f>
        <v>14441101.57</v>
      </c>
      <c r="E58" s="48"/>
      <c r="F58" s="48"/>
      <c r="G58" s="48"/>
      <c r="H58" s="48"/>
      <c r="I58" s="48"/>
    </row>
    <row r="59" spans="1:9" ht="21" customHeight="1">
      <c r="A59" s="23">
        <v>21000000</v>
      </c>
      <c r="B59" s="26" t="s">
        <v>40</v>
      </c>
      <c r="C59" s="78">
        <f>C60+C63+C62</f>
        <v>1319700</v>
      </c>
      <c r="D59" s="82">
        <f>D60+D63+D62</f>
        <v>1082539.1399999999</v>
      </c>
    </row>
    <row r="60" spans="1:9" ht="64.900000000000006" customHeight="1">
      <c r="A60" s="23">
        <v>21010000</v>
      </c>
      <c r="B60" s="64" t="s">
        <v>110</v>
      </c>
      <c r="C60" s="78">
        <f>C61</f>
        <v>237200</v>
      </c>
      <c r="D60" s="78">
        <f>D61</f>
        <v>292462.05</v>
      </c>
    </row>
    <row r="61" spans="1:9" ht="41.45" customHeight="1">
      <c r="A61" s="23">
        <v>21010300</v>
      </c>
      <c r="B61" s="26" t="s">
        <v>41</v>
      </c>
      <c r="C61" s="79">
        <v>237200</v>
      </c>
      <c r="D61" s="84">
        <v>292462.05</v>
      </c>
      <c r="E61" s="41"/>
    </row>
    <row r="62" spans="1:9" s="5" customFormat="1" hidden="1">
      <c r="A62" s="23">
        <v>21050000</v>
      </c>
      <c r="B62" s="26" t="s">
        <v>42</v>
      </c>
      <c r="C62" s="78"/>
      <c r="D62" s="82"/>
      <c r="E62" s="46"/>
      <c r="F62" s="46"/>
      <c r="G62" s="46"/>
      <c r="H62" s="46"/>
      <c r="I62" s="46"/>
    </row>
    <row r="63" spans="1:9" ht="18.75" customHeight="1">
      <c r="A63" s="23">
        <v>21080000</v>
      </c>
      <c r="B63" s="26" t="s">
        <v>43</v>
      </c>
      <c r="C63" s="78">
        <f>SUM(C64:C69)</f>
        <v>1082500</v>
      </c>
      <c r="D63" s="82">
        <f>SUM(D64:D69)</f>
        <v>790077.09</v>
      </c>
    </row>
    <row r="64" spans="1:9" s="1" customFormat="1" ht="17.25" hidden="1" customHeight="1">
      <c r="A64" s="23">
        <v>21080500</v>
      </c>
      <c r="B64" s="26" t="s">
        <v>43</v>
      </c>
      <c r="C64" s="78"/>
      <c r="D64" s="82"/>
      <c r="E64" s="51"/>
      <c r="F64" s="51"/>
      <c r="G64" s="51"/>
      <c r="H64" s="51"/>
      <c r="I64" s="51"/>
    </row>
    <row r="65" spans="1:9" ht="23.45" customHeight="1">
      <c r="A65" s="23">
        <v>21081100</v>
      </c>
      <c r="B65" s="26" t="s">
        <v>44</v>
      </c>
      <c r="C65" s="106">
        <v>326000</v>
      </c>
      <c r="D65" s="84">
        <v>378707.25</v>
      </c>
    </row>
    <row r="66" spans="1:9" ht="59.45" customHeight="1">
      <c r="A66" s="23">
        <v>21081500</v>
      </c>
      <c r="B66" s="26" t="s">
        <v>127</v>
      </c>
      <c r="C66" s="106">
        <v>627000</v>
      </c>
      <c r="D66" s="84">
        <v>283003.09999999998</v>
      </c>
    </row>
    <row r="67" spans="1:9" ht="42.6" customHeight="1">
      <c r="A67" s="23">
        <v>21081700</v>
      </c>
      <c r="B67" s="26" t="s">
        <v>133</v>
      </c>
      <c r="C67" s="106">
        <v>114000</v>
      </c>
      <c r="D67" s="84">
        <v>117631.74</v>
      </c>
    </row>
    <row r="68" spans="1:9" ht="42.6" customHeight="1">
      <c r="A68" s="23">
        <v>21081800</v>
      </c>
      <c r="B68" s="26" t="s">
        <v>138</v>
      </c>
      <c r="C68" s="106"/>
      <c r="D68" s="84">
        <v>85</v>
      </c>
    </row>
    <row r="69" spans="1:9" ht="56.25">
      <c r="A69" s="23">
        <v>21082400</v>
      </c>
      <c r="B69" s="28" t="s">
        <v>106</v>
      </c>
      <c r="C69" s="106">
        <v>15500</v>
      </c>
      <c r="D69" s="81">
        <v>10650</v>
      </c>
    </row>
    <row r="70" spans="1:9" ht="25.9" customHeight="1">
      <c r="A70" s="23">
        <v>22000000</v>
      </c>
      <c r="B70" s="26" t="s">
        <v>45</v>
      </c>
      <c r="C70" s="78">
        <f>C71+C77+C79</f>
        <v>13309090</v>
      </c>
      <c r="D70" s="82">
        <f>D71+D77+D79</f>
        <v>9782508.129999999</v>
      </c>
    </row>
    <row r="71" spans="1:9" s="5" customFormat="1" ht="21" customHeight="1">
      <c r="A71" s="23">
        <v>22010000</v>
      </c>
      <c r="B71" s="26" t="s">
        <v>46</v>
      </c>
      <c r="C71" s="78">
        <f>C72+C73+C74+C75+C76</f>
        <v>10194090</v>
      </c>
      <c r="D71" s="82">
        <f>D72+D73+D74+D75+D76</f>
        <v>7567896.959999999</v>
      </c>
      <c r="E71" s="46"/>
      <c r="F71" s="46"/>
      <c r="G71" s="46"/>
      <c r="H71" s="46"/>
      <c r="I71" s="46"/>
    </row>
    <row r="72" spans="1:9" s="1" customFormat="1" ht="40.9" customHeight="1">
      <c r="A72" s="23">
        <v>22010200</v>
      </c>
      <c r="B72" s="26" t="s">
        <v>47</v>
      </c>
      <c r="C72" s="105"/>
      <c r="D72" s="84">
        <v>-12346.4</v>
      </c>
      <c r="E72" s="51"/>
      <c r="F72" s="51"/>
      <c r="G72" s="51"/>
      <c r="H72" s="51"/>
      <c r="I72" s="51"/>
    </row>
    <row r="73" spans="1:9" s="1" customFormat="1" ht="40.9" customHeight="1">
      <c r="A73" s="23">
        <v>22010300</v>
      </c>
      <c r="B73" s="26" t="s">
        <v>48</v>
      </c>
      <c r="C73" s="105">
        <v>320000</v>
      </c>
      <c r="D73" s="81">
        <v>172240</v>
      </c>
      <c r="E73" s="51"/>
      <c r="F73" s="51"/>
      <c r="G73" s="51"/>
      <c r="H73" s="51"/>
      <c r="I73" s="51"/>
    </row>
    <row r="74" spans="1:9" s="1" customFormat="1" ht="22.5" customHeight="1">
      <c r="A74" s="23">
        <v>22012500</v>
      </c>
      <c r="B74" s="62" t="s">
        <v>49</v>
      </c>
      <c r="C74" s="105">
        <v>9600000</v>
      </c>
      <c r="D74" s="84">
        <v>7185412.5199999996</v>
      </c>
      <c r="E74" s="51"/>
      <c r="F74" s="51"/>
      <c r="G74" s="51"/>
      <c r="H74" s="51"/>
      <c r="I74" s="51"/>
    </row>
    <row r="75" spans="1:9" s="1" customFormat="1" ht="24" customHeight="1">
      <c r="A75" s="23">
        <v>22012600</v>
      </c>
      <c r="B75" s="62" t="s">
        <v>50</v>
      </c>
      <c r="C75" s="105">
        <v>259000</v>
      </c>
      <c r="D75" s="84">
        <v>207440.84</v>
      </c>
      <c r="E75" s="51"/>
      <c r="F75" s="51"/>
      <c r="G75" s="51"/>
      <c r="H75" s="51"/>
      <c r="I75" s="51"/>
    </row>
    <row r="76" spans="1:9" s="1" customFormat="1" ht="76.150000000000006" customHeight="1">
      <c r="A76" s="23">
        <v>22012900</v>
      </c>
      <c r="B76" s="29" t="s">
        <v>112</v>
      </c>
      <c r="C76" s="108">
        <v>15090</v>
      </c>
      <c r="D76" s="84">
        <v>15150</v>
      </c>
      <c r="E76" s="51"/>
      <c r="F76" s="51"/>
      <c r="G76" s="51"/>
      <c r="H76" s="51"/>
      <c r="I76" s="51"/>
    </row>
    <row r="77" spans="1:9" ht="40.15" customHeight="1">
      <c r="A77" s="23">
        <v>22080000</v>
      </c>
      <c r="B77" s="26" t="s">
        <v>51</v>
      </c>
      <c r="C77" s="78">
        <f>C78</f>
        <v>1065000</v>
      </c>
      <c r="D77" s="82">
        <f>D78</f>
        <v>740567.06</v>
      </c>
    </row>
    <row r="78" spans="1:9" ht="37.9" customHeight="1">
      <c r="A78" s="23">
        <v>22080400</v>
      </c>
      <c r="B78" s="26" t="s">
        <v>113</v>
      </c>
      <c r="C78" s="79">
        <v>1065000</v>
      </c>
      <c r="D78" s="84">
        <v>740567.06</v>
      </c>
    </row>
    <row r="79" spans="1:9" ht="21.6" customHeight="1">
      <c r="A79" s="23">
        <v>22090000</v>
      </c>
      <c r="B79" s="26" t="s">
        <v>52</v>
      </c>
      <c r="C79" s="78">
        <f>SUM(C80:C82)</f>
        <v>2050000</v>
      </c>
      <c r="D79" s="82">
        <f>SUM(D80:D82)</f>
        <v>1474044.11</v>
      </c>
    </row>
    <row r="80" spans="1:9" ht="39" customHeight="1">
      <c r="A80" s="23">
        <v>22090100</v>
      </c>
      <c r="B80" s="26" t="s">
        <v>53</v>
      </c>
      <c r="C80" s="79">
        <v>2010000</v>
      </c>
      <c r="D80" s="83">
        <v>1450295.11</v>
      </c>
    </row>
    <row r="81" spans="1:9" ht="20.45" hidden="1" customHeight="1">
      <c r="A81" s="23">
        <v>22090200</v>
      </c>
      <c r="B81" s="26" t="s">
        <v>54</v>
      </c>
      <c r="C81" s="79"/>
      <c r="D81" s="83"/>
    </row>
    <row r="82" spans="1:9" ht="40.15" customHeight="1">
      <c r="A82" s="23">
        <v>22090400</v>
      </c>
      <c r="B82" s="26" t="s">
        <v>55</v>
      </c>
      <c r="C82" s="79">
        <v>40000</v>
      </c>
      <c r="D82" s="79">
        <v>23749</v>
      </c>
    </row>
    <row r="83" spans="1:9" ht="21.75" customHeight="1">
      <c r="A83" s="23">
        <v>24000000</v>
      </c>
      <c r="B83" s="26" t="s">
        <v>56</v>
      </c>
      <c r="C83" s="78">
        <f>C84+C85</f>
        <v>4149500</v>
      </c>
      <c r="D83" s="82">
        <f>D84+D85</f>
        <v>3576054.3</v>
      </c>
    </row>
    <row r="84" spans="1:9" ht="40.5" customHeight="1">
      <c r="A84" s="23">
        <v>24030000</v>
      </c>
      <c r="B84" s="26" t="s">
        <v>57</v>
      </c>
      <c r="C84" s="78">
        <v>1800</v>
      </c>
      <c r="D84" s="78">
        <v>1810</v>
      </c>
    </row>
    <row r="85" spans="1:9" s="5" customFormat="1" ht="22.9" customHeight="1">
      <c r="A85" s="23">
        <v>24060000</v>
      </c>
      <c r="B85" s="26" t="s">
        <v>58</v>
      </c>
      <c r="C85" s="78">
        <f>C86+C87</f>
        <v>4147700</v>
      </c>
      <c r="D85" s="82">
        <f>D86+D87</f>
        <v>3574244.3</v>
      </c>
      <c r="E85" s="46"/>
      <c r="F85" s="46"/>
      <c r="G85" s="46"/>
      <c r="H85" s="46"/>
      <c r="I85" s="46"/>
    </row>
    <row r="86" spans="1:9" s="1" customFormat="1" ht="19.5" customHeight="1">
      <c r="A86" s="23">
        <v>24060300</v>
      </c>
      <c r="B86" s="26" t="s">
        <v>43</v>
      </c>
      <c r="C86" s="79">
        <v>3627000</v>
      </c>
      <c r="D86" s="84">
        <v>2969416.51</v>
      </c>
      <c r="E86" s="51"/>
      <c r="F86" s="51"/>
      <c r="G86" s="51"/>
      <c r="H86" s="51"/>
      <c r="I86" s="51"/>
    </row>
    <row r="87" spans="1:9" s="1" customFormat="1" ht="96.6" customHeight="1">
      <c r="A87" s="23">
        <v>24062200</v>
      </c>
      <c r="B87" s="30" t="s">
        <v>114</v>
      </c>
      <c r="C87" s="78">
        <v>520700</v>
      </c>
      <c r="D87" s="84">
        <v>604827.79</v>
      </c>
      <c r="E87" s="51"/>
      <c r="F87" s="51"/>
      <c r="G87" s="51"/>
      <c r="H87" s="51"/>
      <c r="I87" s="51"/>
    </row>
    <row r="88" spans="1:9" ht="24" hidden="1" customHeight="1">
      <c r="A88" s="23">
        <v>30000000</v>
      </c>
      <c r="B88" s="33" t="s">
        <v>59</v>
      </c>
      <c r="C88" s="80">
        <f>C89</f>
        <v>0</v>
      </c>
      <c r="D88" s="82">
        <f>D89</f>
        <v>0</v>
      </c>
    </row>
    <row r="89" spans="1:9" hidden="1">
      <c r="A89" s="23">
        <v>31000000</v>
      </c>
      <c r="B89" s="26" t="s">
        <v>60</v>
      </c>
      <c r="C89" s="80">
        <f>C90+C92</f>
        <v>0</v>
      </c>
      <c r="D89" s="82">
        <f>D90+D92</f>
        <v>0</v>
      </c>
    </row>
    <row r="90" spans="1:9" ht="59.25" hidden="1" customHeight="1">
      <c r="A90" s="68">
        <v>31010000</v>
      </c>
      <c r="B90" s="26" t="s">
        <v>61</v>
      </c>
      <c r="C90" s="78">
        <f>C91</f>
        <v>0</v>
      </c>
      <c r="D90" s="78">
        <f>D91</f>
        <v>0</v>
      </c>
      <c r="E90" s="52"/>
    </row>
    <row r="91" spans="1:9" ht="55.15" hidden="1" customHeight="1">
      <c r="A91" s="23">
        <v>31010200</v>
      </c>
      <c r="B91" s="26" t="s">
        <v>62</v>
      </c>
      <c r="C91" s="78"/>
      <c r="D91" s="78"/>
      <c r="E91" s="52"/>
    </row>
    <row r="92" spans="1:9" s="5" customFormat="1" ht="18.600000000000001" hidden="1" customHeight="1">
      <c r="A92" s="23">
        <v>31020000</v>
      </c>
      <c r="B92" s="26" t="s">
        <v>63</v>
      </c>
      <c r="C92" s="78"/>
      <c r="D92" s="84"/>
      <c r="E92" s="53"/>
      <c r="F92" s="54"/>
      <c r="G92" s="46"/>
      <c r="H92" s="46"/>
      <c r="I92" s="46"/>
    </row>
    <row r="93" spans="1:9" ht="22.9" customHeight="1">
      <c r="A93" s="23">
        <v>40000000</v>
      </c>
      <c r="B93" s="33" t="s">
        <v>64</v>
      </c>
      <c r="C93" s="82">
        <f>C94</f>
        <v>275538134.14999998</v>
      </c>
      <c r="D93" s="78">
        <f>D94</f>
        <v>206039495.15000001</v>
      </c>
    </row>
    <row r="94" spans="1:9" ht="20.45" customHeight="1">
      <c r="A94" s="23">
        <v>41000000</v>
      </c>
      <c r="B94" s="26" t="s">
        <v>65</v>
      </c>
      <c r="C94" s="82">
        <f>C95+C97+C101</f>
        <v>275538134.14999998</v>
      </c>
      <c r="D94" s="78">
        <f>+D95+D97+D101</f>
        <v>206039495.15000001</v>
      </c>
    </row>
    <row r="95" spans="1:9" ht="20.45" customHeight="1">
      <c r="A95" s="31">
        <v>41030000</v>
      </c>
      <c r="B95" s="26" t="s">
        <v>66</v>
      </c>
      <c r="C95" s="78">
        <f>SUM(C96:C96)</f>
        <v>236700400</v>
      </c>
      <c r="D95" s="78">
        <f>SUM(D96:D96)</f>
        <v>173688400</v>
      </c>
    </row>
    <row r="96" spans="1:9" s="1" customFormat="1" ht="21" customHeight="1">
      <c r="A96" s="31">
        <v>41033900</v>
      </c>
      <c r="B96" s="26" t="s">
        <v>67</v>
      </c>
      <c r="C96" s="79">
        <v>236700400</v>
      </c>
      <c r="D96" s="84">
        <v>173688400</v>
      </c>
      <c r="E96" s="51"/>
      <c r="F96" s="51"/>
      <c r="G96" s="51"/>
      <c r="H96" s="51"/>
      <c r="I96" s="51"/>
    </row>
    <row r="97" spans="1:10" s="11" customFormat="1" ht="19.149999999999999" customHeight="1">
      <c r="A97" s="12" t="s">
        <v>116</v>
      </c>
      <c r="B97" s="63" t="s">
        <v>117</v>
      </c>
      <c r="C97" s="82">
        <f>SUM(C98:C99)</f>
        <v>11895428.93</v>
      </c>
      <c r="D97" s="82">
        <f>SUM(D98:D99)</f>
        <v>11895428.93</v>
      </c>
      <c r="E97" s="56"/>
      <c r="F97" s="56"/>
      <c r="G97" s="56"/>
      <c r="H97" s="56"/>
      <c r="I97" s="56"/>
    </row>
    <row r="98" spans="1:10" s="13" customFormat="1" ht="19.149999999999999" customHeight="1">
      <c r="A98" s="12">
        <v>41040400</v>
      </c>
      <c r="B98" s="63" t="s">
        <v>68</v>
      </c>
      <c r="C98" s="83">
        <v>11895428.93</v>
      </c>
      <c r="D98" s="83">
        <v>11895428.93</v>
      </c>
      <c r="E98" s="57"/>
      <c r="F98" s="57"/>
      <c r="G98" s="57"/>
      <c r="H98" s="57"/>
      <c r="I98" s="57"/>
    </row>
    <row r="99" spans="1:10" ht="76.150000000000006" hidden="1" customHeight="1">
      <c r="A99" s="31">
        <v>41040500</v>
      </c>
      <c r="B99" s="64" t="s">
        <v>118</v>
      </c>
      <c r="C99" s="79"/>
      <c r="D99" s="83"/>
    </row>
    <row r="100" spans="1:10" ht="37.5" hidden="1">
      <c r="A100" s="31">
        <v>41034500</v>
      </c>
      <c r="B100" s="26" t="s">
        <v>102</v>
      </c>
      <c r="C100" s="78"/>
      <c r="D100" s="82"/>
    </row>
    <row r="101" spans="1:10" s="5" customFormat="1" ht="26.45" customHeight="1">
      <c r="A101" s="69">
        <v>41050000</v>
      </c>
      <c r="B101" s="26" t="s">
        <v>69</v>
      </c>
      <c r="C101" s="82">
        <f>SUM(C102:C109)</f>
        <v>26942305.219999999</v>
      </c>
      <c r="D101" s="78">
        <f>SUM(D102:D109)</f>
        <v>20455666.219999999</v>
      </c>
      <c r="E101" s="46"/>
      <c r="F101" s="46"/>
      <c r="G101" s="46"/>
      <c r="H101" s="46"/>
      <c r="I101" s="46"/>
    </row>
    <row r="102" spans="1:10" s="5" customFormat="1" ht="216.6" customHeight="1">
      <c r="A102" s="19">
        <v>41050400</v>
      </c>
      <c r="B102" s="20" t="s">
        <v>131</v>
      </c>
      <c r="C102" s="82">
        <v>11143132.619999999</v>
      </c>
      <c r="D102" s="84">
        <v>11143132.619999999</v>
      </c>
      <c r="E102" s="46"/>
      <c r="F102" s="46"/>
      <c r="G102" s="46"/>
      <c r="H102" s="46"/>
      <c r="I102" s="46"/>
    </row>
    <row r="103" spans="1:10" s="5" customFormat="1" ht="213" customHeight="1">
      <c r="A103" s="23">
        <v>41050600</v>
      </c>
      <c r="B103" s="26" t="s">
        <v>130</v>
      </c>
      <c r="C103" s="84">
        <v>4081305.6000000001</v>
      </c>
      <c r="D103" s="84">
        <v>4081305.6000000001</v>
      </c>
      <c r="E103" s="46"/>
      <c r="F103" s="46"/>
      <c r="G103" s="46"/>
      <c r="H103" s="46"/>
      <c r="I103" s="46"/>
    </row>
    <row r="104" spans="1:10" ht="40.9" customHeight="1">
      <c r="A104" s="32">
        <v>41051000</v>
      </c>
      <c r="B104" s="33" t="s">
        <v>70</v>
      </c>
      <c r="C104" s="79">
        <v>2059766</v>
      </c>
      <c r="D104" s="84">
        <v>1511436</v>
      </c>
    </row>
    <row r="105" spans="1:10" ht="42.6" customHeight="1">
      <c r="A105" s="32">
        <v>41051200</v>
      </c>
      <c r="B105" s="33" t="s">
        <v>71</v>
      </c>
      <c r="C105" s="79">
        <v>1623853</v>
      </c>
      <c r="D105" s="84">
        <v>1623853</v>
      </c>
    </row>
    <row r="106" spans="1:10" ht="42.6" customHeight="1">
      <c r="A106" s="32">
        <v>41051400</v>
      </c>
      <c r="B106" s="33" t="s">
        <v>144</v>
      </c>
      <c r="C106" s="79">
        <v>5824034</v>
      </c>
      <c r="D106" s="84"/>
    </row>
    <row r="107" spans="1:10" ht="25.15" customHeight="1">
      <c r="A107" s="32">
        <v>41053900</v>
      </c>
      <c r="B107" s="33" t="s">
        <v>72</v>
      </c>
      <c r="C107" s="79">
        <v>2116664</v>
      </c>
      <c r="D107" s="84">
        <v>2030454</v>
      </c>
    </row>
    <row r="108" spans="1:10" ht="55.9" hidden="1" customHeight="1">
      <c r="A108" s="32">
        <v>41056400</v>
      </c>
      <c r="B108" s="33" t="s">
        <v>132</v>
      </c>
      <c r="C108" s="79"/>
      <c r="D108" s="84"/>
    </row>
    <row r="109" spans="1:10" ht="39" customHeight="1">
      <c r="A109" s="32">
        <v>41057700</v>
      </c>
      <c r="B109" s="33" t="s">
        <v>129</v>
      </c>
      <c r="C109" s="79">
        <v>93550</v>
      </c>
      <c r="D109" s="84">
        <v>65485</v>
      </c>
    </row>
    <row r="110" spans="1:10" ht="23.25" customHeight="1">
      <c r="A110" s="118" t="s">
        <v>73</v>
      </c>
      <c r="B110" s="118"/>
      <c r="C110" s="85">
        <f>C10+C58+C88+C93</f>
        <v>1287682134.1500001</v>
      </c>
      <c r="D110" s="85">
        <f>D10+D58+D88+D93</f>
        <v>1007321519.4999999</v>
      </c>
      <c r="E110" s="58">
        <f>856662654.27</f>
        <v>856662654.26999998</v>
      </c>
      <c r="F110" s="55">
        <v>934108445.42999995</v>
      </c>
      <c r="G110" s="55">
        <v>1074549052.77</v>
      </c>
      <c r="H110" s="55"/>
      <c r="I110" s="39">
        <v>1221113482.74</v>
      </c>
      <c r="J110" s="9">
        <v>662711774.51999998</v>
      </c>
    </row>
    <row r="111" spans="1:10" ht="24" customHeight="1">
      <c r="A111" s="22"/>
      <c r="B111" s="34" t="s">
        <v>74</v>
      </c>
      <c r="C111" s="86"/>
      <c r="D111" s="86"/>
      <c r="E111" s="59">
        <f>E110-C110</f>
        <v>-431019479.88000011</v>
      </c>
      <c r="F111" s="55">
        <f>F110-C110</f>
        <v>-353573688.72000015</v>
      </c>
      <c r="G111" s="55">
        <f>G110-D110</f>
        <v>67227533.2700001</v>
      </c>
      <c r="H111" s="55"/>
      <c r="I111" s="55">
        <f>I110-C110</f>
        <v>-66568651.410000086</v>
      </c>
      <c r="J111" s="55">
        <f>J110-D110</f>
        <v>-344609744.9799999</v>
      </c>
    </row>
    <row r="112" spans="1:10" ht="24" customHeight="1">
      <c r="A112" s="70">
        <v>10000000</v>
      </c>
      <c r="B112" s="65" t="s">
        <v>75</v>
      </c>
      <c r="C112" s="78">
        <f>C113</f>
        <v>940000</v>
      </c>
      <c r="D112" s="84">
        <f>D113</f>
        <v>981718.99</v>
      </c>
    </row>
    <row r="113" spans="1:9" s="6" customFormat="1" ht="20.45" customHeight="1">
      <c r="A113" s="35">
        <v>19000000</v>
      </c>
      <c r="B113" s="71" t="s">
        <v>76</v>
      </c>
      <c r="C113" s="78">
        <f>C114+C118</f>
        <v>940000</v>
      </c>
      <c r="D113" s="84">
        <f>D114+D118</f>
        <v>981718.99</v>
      </c>
      <c r="E113" s="48"/>
      <c r="F113" s="48"/>
      <c r="G113" s="48"/>
      <c r="H113" s="48"/>
      <c r="I113" s="48"/>
    </row>
    <row r="114" spans="1:9" s="5" customFormat="1" ht="20.45" customHeight="1">
      <c r="A114" s="35">
        <v>19010000</v>
      </c>
      <c r="B114" s="36" t="s">
        <v>77</v>
      </c>
      <c r="C114" s="78">
        <f>SUM(C115:C117)</f>
        <v>940000</v>
      </c>
      <c r="D114" s="84">
        <f>SUM(D115:D117)</f>
        <v>981718.99</v>
      </c>
      <c r="E114" s="46"/>
      <c r="F114" s="46"/>
      <c r="G114" s="46"/>
      <c r="H114" s="46"/>
      <c r="I114" s="46"/>
    </row>
    <row r="115" spans="1:9" ht="40.9" customHeight="1">
      <c r="A115" s="35">
        <v>19010100</v>
      </c>
      <c r="B115" s="36" t="s">
        <v>115</v>
      </c>
      <c r="C115" s="79">
        <v>100000</v>
      </c>
      <c r="D115" s="100">
        <v>95686.03</v>
      </c>
    </row>
    <row r="116" spans="1:9" s="1" customFormat="1" ht="19.899999999999999" customHeight="1">
      <c r="A116" s="35">
        <v>19010200</v>
      </c>
      <c r="B116" s="37" t="s">
        <v>78</v>
      </c>
      <c r="C116" s="79">
        <v>240000</v>
      </c>
      <c r="D116" s="100">
        <v>184766.82</v>
      </c>
      <c r="E116" s="51"/>
      <c r="F116" s="51"/>
      <c r="G116" s="51"/>
      <c r="H116" s="51"/>
      <c r="I116" s="51"/>
    </row>
    <row r="117" spans="1:9" ht="38.25" customHeight="1">
      <c r="A117" s="35">
        <v>19010300</v>
      </c>
      <c r="B117" s="37" t="s">
        <v>79</v>
      </c>
      <c r="C117" s="79">
        <v>600000</v>
      </c>
      <c r="D117" s="100">
        <v>701266.14</v>
      </c>
    </row>
    <row r="118" spans="1:9" ht="18.75" hidden="1" customHeight="1">
      <c r="A118" s="35">
        <v>19050000</v>
      </c>
      <c r="B118" s="36" t="s">
        <v>80</v>
      </c>
      <c r="C118" s="78"/>
      <c r="D118" s="84">
        <f>D119+D120</f>
        <v>0</v>
      </c>
    </row>
    <row r="119" spans="1:9" ht="35.25" hidden="1" customHeight="1">
      <c r="A119" s="35">
        <v>19050200</v>
      </c>
      <c r="B119" s="37" t="s">
        <v>81</v>
      </c>
      <c r="C119" s="78"/>
      <c r="D119" s="84"/>
    </row>
    <row r="120" spans="1:9" ht="35.25" hidden="1" customHeight="1">
      <c r="A120" s="35">
        <v>19050300</v>
      </c>
      <c r="B120" s="37" t="s">
        <v>82</v>
      </c>
      <c r="C120" s="82">
        <v>0</v>
      </c>
      <c r="D120" s="84"/>
    </row>
    <row r="121" spans="1:9" ht="27" customHeight="1">
      <c r="A121" s="35">
        <v>20000000</v>
      </c>
      <c r="B121" s="36" t="s">
        <v>83</v>
      </c>
      <c r="C121" s="82">
        <f>C122+C124+C129</f>
        <v>41402046.210000001</v>
      </c>
      <c r="D121" s="84">
        <f>D122+D124+D129</f>
        <v>19672144.530000001</v>
      </c>
    </row>
    <row r="122" spans="1:9" ht="20.25" hidden="1" customHeight="1">
      <c r="A122" s="35">
        <v>21000000</v>
      </c>
      <c r="B122" s="36" t="s">
        <v>40</v>
      </c>
      <c r="C122" s="82">
        <f>C123</f>
        <v>0</v>
      </c>
      <c r="D122" s="82">
        <f>D123</f>
        <v>0</v>
      </c>
    </row>
    <row r="123" spans="1:9" ht="41.45" hidden="1" customHeight="1">
      <c r="A123" s="35">
        <v>21110000</v>
      </c>
      <c r="B123" s="36" t="s">
        <v>103</v>
      </c>
      <c r="C123" s="87">
        <v>0</v>
      </c>
      <c r="D123" s="84"/>
    </row>
    <row r="124" spans="1:9" ht="19.899999999999999" customHeight="1">
      <c r="A124" s="72">
        <v>24000000</v>
      </c>
      <c r="B124" s="72" t="s">
        <v>56</v>
      </c>
      <c r="C124" s="78">
        <f>C125+C128</f>
        <v>60000</v>
      </c>
      <c r="D124" s="84">
        <f>D125+D128</f>
        <v>77323.62</v>
      </c>
    </row>
    <row r="125" spans="1:9" ht="26.25" customHeight="1">
      <c r="A125" s="35">
        <v>24060000</v>
      </c>
      <c r="B125" s="36" t="s">
        <v>58</v>
      </c>
      <c r="C125" s="78">
        <f>C126+C127</f>
        <v>60000</v>
      </c>
      <c r="D125" s="84">
        <f>D126+D127</f>
        <v>77323.62</v>
      </c>
    </row>
    <row r="126" spans="1:9" ht="20.25" hidden="1" customHeight="1">
      <c r="A126" s="35">
        <v>24061600</v>
      </c>
      <c r="B126" s="36" t="s">
        <v>84</v>
      </c>
      <c r="C126" s="78"/>
      <c r="D126" s="84"/>
    </row>
    <row r="127" spans="1:9" ht="39" customHeight="1">
      <c r="A127" s="35">
        <v>24062100</v>
      </c>
      <c r="B127" s="37" t="s">
        <v>85</v>
      </c>
      <c r="C127" s="79">
        <v>60000</v>
      </c>
      <c r="D127" s="84">
        <v>77323.62</v>
      </c>
    </row>
    <row r="128" spans="1:9" ht="20.25" hidden="1" customHeight="1">
      <c r="A128" s="35">
        <v>24170000</v>
      </c>
      <c r="B128" s="37" t="s">
        <v>86</v>
      </c>
      <c r="C128" s="78"/>
      <c r="D128" s="84"/>
    </row>
    <row r="129" spans="1:5" s="112" customFormat="1" ht="25.15" customHeight="1">
      <c r="A129" s="110">
        <v>25000000</v>
      </c>
      <c r="B129" s="110" t="s">
        <v>87</v>
      </c>
      <c r="C129" s="84">
        <f>C130+C135</f>
        <v>41342046.210000001</v>
      </c>
      <c r="D129" s="84">
        <f>D130+D135</f>
        <v>19594820.91</v>
      </c>
      <c r="E129" s="111"/>
    </row>
    <row r="130" spans="1:5" s="112" customFormat="1" ht="22.9" customHeight="1">
      <c r="A130" s="110">
        <v>25010000</v>
      </c>
      <c r="B130" s="113" t="s">
        <v>88</v>
      </c>
      <c r="C130" s="84">
        <f>C131+C132+C133+C134</f>
        <v>25838713.800000001</v>
      </c>
      <c r="D130" s="84">
        <f>D131+D132+D133+D134</f>
        <v>4066639.34</v>
      </c>
    </row>
    <row r="131" spans="1:5" s="112" customFormat="1" ht="27.6" hidden="1" customHeight="1">
      <c r="A131" s="110">
        <v>25010100</v>
      </c>
      <c r="B131" s="113" t="s">
        <v>89</v>
      </c>
      <c r="C131" s="82">
        <v>25838713.800000001</v>
      </c>
      <c r="D131" s="84">
        <v>3699426.3</v>
      </c>
    </row>
    <row r="132" spans="1:5" s="112" customFormat="1" ht="32.450000000000003" hidden="1" customHeight="1">
      <c r="A132" s="110">
        <v>25010200</v>
      </c>
      <c r="B132" s="113" t="s">
        <v>90</v>
      </c>
      <c r="C132" s="78"/>
      <c r="D132" s="84"/>
    </row>
    <row r="133" spans="1:5" s="112" customFormat="1" ht="39" hidden="1" customHeight="1">
      <c r="A133" s="110">
        <v>25010300</v>
      </c>
      <c r="B133" s="113" t="s">
        <v>101</v>
      </c>
      <c r="C133" s="82"/>
      <c r="D133" s="84">
        <v>187324.97</v>
      </c>
    </row>
    <row r="134" spans="1:5" s="112" customFormat="1" ht="39" hidden="1" customHeight="1">
      <c r="A134" s="110">
        <v>25010400</v>
      </c>
      <c r="B134" s="113" t="s">
        <v>91</v>
      </c>
      <c r="C134" s="82"/>
      <c r="D134" s="84">
        <v>179888.07</v>
      </c>
    </row>
    <row r="135" spans="1:5" s="112" customFormat="1" ht="20.45" customHeight="1">
      <c r="A135" s="110">
        <v>25020000</v>
      </c>
      <c r="B135" s="113" t="s">
        <v>92</v>
      </c>
      <c r="C135" s="88">
        <f>C136+C137</f>
        <v>15503332.41</v>
      </c>
      <c r="D135" s="88">
        <f>D136+D137</f>
        <v>15528181.57</v>
      </c>
    </row>
    <row r="136" spans="1:5" s="112" customFormat="1" ht="21" hidden="1" customHeight="1">
      <c r="A136" s="110">
        <v>25020100</v>
      </c>
      <c r="B136" s="113" t="s">
        <v>93</v>
      </c>
      <c r="C136" s="114">
        <v>15503332.41</v>
      </c>
      <c r="D136" s="84">
        <v>11872648.890000001</v>
      </c>
    </row>
    <row r="137" spans="1:5" s="112" customFormat="1" ht="73.900000000000006" hidden="1" customHeight="1">
      <c r="A137" s="110">
        <v>25020200</v>
      </c>
      <c r="B137" s="113" t="s">
        <v>104</v>
      </c>
      <c r="C137" s="114"/>
      <c r="D137" s="84">
        <v>3655532.68</v>
      </c>
    </row>
    <row r="138" spans="1:5" ht="22.9" customHeight="1">
      <c r="A138" s="35">
        <v>30000000</v>
      </c>
      <c r="B138" s="36" t="s">
        <v>59</v>
      </c>
      <c r="C138" s="78">
        <f>C139+C141</f>
        <v>425500</v>
      </c>
      <c r="D138" s="84">
        <f>D139+D141</f>
        <v>2158981.6599999997</v>
      </c>
    </row>
    <row r="139" spans="1:5" ht="19.899999999999999" customHeight="1">
      <c r="A139" s="35">
        <v>31000000</v>
      </c>
      <c r="B139" s="37" t="s">
        <v>60</v>
      </c>
      <c r="C139" s="78">
        <f>C140</f>
        <v>100000</v>
      </c>
      <c r="D139" s="84">
        <f>D140</f>
        <v>38.51</v>
      </c>
    </row>
    <row r="140" spans="1:5" ht="37.15" customHeight="1">
      <c r="A140" s="35">
        <v>31030000</v>
      </c>
      <c r="B140" s="37" t="s">
        <v>94</v>
      </c>
      <c r="C140" s="78">
        <v>100000</v>
      </c>
      <c r="D140" s="84">
        <v>38.51</v>
      </c>
    </row>
    <row r="141" spans="1:5" ht="18.600000000000001" customHeight="1">
      <c r="A141" s="35">
        <v>33000000</v>
      </c>
      <c r="B141" s="37" t="s">
        <v>95</v>
      </c>
      <c r="C141" s="78">
        <f>C142</f>
        <v>325500</v>
      </c>
      <c r="D141" s="82">
        <f>D142</f>
        <v>2158943.15</v>
      </c>
    </row>
    <row r="142" spans="1:5" ht="19.899999999999999" customHeight="1">
      <c r="A142" s="35">
        <v>33010000</v>
      </c>
      <c r="B142" s="37" t="s">
        <v>96</v>
      </c>
      <c r="C142" s="78">
        <f>C143</f>
        <v>325500</v>
      </c>
      <c r="D142" s="82">
        <f>D143</f>
        <v>2158943.15</v>
      </c>
    </row>
    <row r="143" spans="1:5" ht="61.9" customHeight="1">
      <c r="A143" s="35">
        <v>33010100</v>
      </c>
      <c r="B143" s="37" t="s">
        <v>105</v>
      </c>
      <c r="C143" s="79">
        <v>325500</v>
      </c>
      <c r="D143" s="84">
        <v>2158943.15</v>
      </c>
    </row>
    <row r="144" spans="1:5" ht="23.45" customHeight="1">
      <c r="A144" s="23">
        <v>40000000</v>
      </c>
      <c r="B144" s="73" t="s">
        <v>64</v>
      </c>
      <c r="C144" s="78">
        <f>C145</f>
        <v>133191478</v>
      </c>
      <c r="D144" s="78">
        <f>D145</f>
        <v>113923579</v>
      </c>
    </row>
    <row r="145" spans="1:10" ht="20.45" customHeight="1">
      <c r="A145" s="23">
        <v>41000000</v>
      </c>
      <c r="B145" s="24" t="s">
        <v>65</v>
      </c>
      <c r="C145" s="78">
        <f>C149+C146</f>
        <v>133191478</v>
      </c>
      <c r="D145" s="78">
        <f>D149+D146</f>
        <v>113923579</v>
      </c>
    </row>
    <row r="146" spans="1:10" ht="20.45" customHeight="1">
      <c r="A146" s="76">
        <v>41030000</v>
      </c>
      <c r="B146" s="75" t="s">
        <v>66</v>
      </c>
      <c r="C146" s="78">
        <f>C147+C148</f>
        <v>128616419</v>
      </c>
      <c r="D146" s="78">
        <f>D147+D148</f>
        <v>112616419</v>
      </c>
    </row>
    <row r="147" spans="1:10" ht="43.15" customHeight="1">
      <c r="A147" s="23">
        <v>41033100</v>
      </c>
      <c r="B147" s="24" t="s">
        <v>136</v>
      </c>
      <c r="C147" s="78">
        <v>16000000</v>
      </c>
      <c r="D147" s="87"/>
    </row>
    <row r="148" spans="1:10" ht="37.5">
      <c r="A148" s="23">
        <v>41034700</v>
      </c>
      <c r="B148" s="24" t="s">
        <v>137</v>
      </c>
      <c r="C148" s="78">
        <v>112616419</v>
      </c>
      <c r="D148" s="78">
        <v>112616419</v>
      </c>
    </row>
    <row r="149" spans="1:10" ht="25.9" customHeight="1">
      <c r="A149" s="23">
        <v>41050000</v>
      </c>
      <c r="B149" s="24" t="s">
        <v>69</v>
      </c>
      <c r="C149" s="78">
        <f>SUM(C150:C154)</f>
        <v>4575059</v>
      </c>
      <c r="D149" s="80">
        <f>SUM(D150:D154)</f>
        <v>1307160</v>
      </c>
    </row>
    <row r="150" spans="1:10" s="1" customFormat="1" ht="37.5">
      <c r="A150" s="23">
        <v>41051100</v>
      </c>
      <c r="B150" s="24" t="s">
        <v>135</v>
      </c>
      <c r="C150" s="78">
        <v>4575059</v>
      </c>
      <c r="D150" s="78">
        <v>1307160</v>
      </c>
      <c r="E150" s="51"/>
      <c r="F150" s="51"/>
      <c r="G150" s="51"/>
      <c r="H150" s="51"/>
      <c r="I150" s="51"/>
    </row>
    <row r="151" spans="1:10" s="1" customFormat="1" ht="22.9" hidden="1" customHeight="1">
      <c r="A151" s="23">
        <v>41053900</v>
      </c>
      <c r="B151" s="24" t="s">
        <v>72</v>
      </c>
      <c r="C151" s="78"/>
      <c r="D151" s="78"/>
      <c r="E151" s="51"/>
      <c r="F151" s="51"/>
      <c r="G151" s="51"/>
      <c r="H151" s="51"/>
      <c r="I151" s="51"/>
    </row>
    <row r="152" spans="1:10" hidden="1">
      <c r="A152" s="35"/>
      <c r="B152" s="33"/>
      <c r="C152" s="78"/>
      <c r="D152" s="84"/>
    </row>
    <row r="153" spans="1:10" hidden="1">
      <c r="A153" s="35"/>
      <c r="B153" s="33"/>
      <c r="C153" s="78"/>
      <c r="D153" s="84"/>
    </row>
    <row r="154" spans="1:10" hidden="1">
      <c r="A154" s="35"/>
      <c r="B154" s="33"/>
      <c r="C154" s="78"/>
      <c r="D154" s="84"/>
    </row>
    <row r="155" spans="1:10" ht="19.899999999999999" customHeight="1">
      <c r="A155" s="35">
        <v>50000000</v>
      </c>
      <c r="B155" s="37" t="s">
        <v>97</v>
      </c>
      <c r="C155" s="78">
        <f>C156</f>
        <v>1550000</v>
      </c>
      <c r="D155" s="84">
        <f>D156</f>
        <v>2127634.77</v>
      </c>
    </row>
    <row r="156" spans="1:10" ht="38.450000000000003" customHeight="1">
      <c r="A156" s="35">
        <v>50110000</v>
      </c>
      <c r="B156" s="37" t="s">
        <v>98</v>
      </c>
      <c r="C156" s="78">
        <v>1550000</v>
      </c>
      <c r="D156" s="84">
        <v>2127634.77</v>
      </c>
    </row>
    <row r="157" spans="1:10" ht="22.9" customHeight="1">
      <c r="A157" s="119" t="s">
        <v>73</v>
      </c>
      <c r="B157" s="119"/>
      <c r="C157" s="85">
        <f>C155+C138+C144+C121+C112</f>
        <v>177509024.21000001</v>
      </c>
      <c r="D157" s="85">
        <f>D155+D138+D121+D112+D144</f>
        <v>138864058.94999999</v>
      </c>
      <c r="F157" s="55"/>
      <c r="G157" s="55"/>
      <c r="H157" s="39">
        <v>11358454.199999999</v>
      </c>
      <c r="I157" s="77">
        <f>[1]дод.1!$E$143</f>
        <v>166779589</v>
      </c>
      <c r="J157">
        <v>127963540.09999999</v>
      </c>
    </row>
    <row r="158" spans="1:10" ht="29.45" customHeight="1">
      <c r="A158" s="115" t="s">
        <v>99</v>
      </c>
      <c r="B158" s="115"/>
      <c r="C158" s="85">
        <f>C157+C110</f>
        <v>1465191158.3600001</v>
      </c>
      <c r="D158" s="85">
        <f>D157+D110</f>
        <v>1146185578.4499998</v>
      </c>
      <c r="F158" s="55"/>
      <c r="G158" s="55"/>
      <c r="H158" s="55">
        <f>D157-H157</f>
        <v>127505604.74999999</v>
      </c>
      <c r="I158" s="59">
        <f>I157-C157</f>
        <v>-10729435.210000008</v>
      </c>
      <c r="J158" s="9">
        <f>J157-D157</f>
        <v>-10900518.849999994</v>
      </c>
    </row>
    <row r="159" spans="1:10" s="18" customFormat="1" ht="72.599999999999994" customHeight="1">
      <c r="A159" s="17" t="s">
        <v>140</v>
      </c>
      <c r="B159" s="17"/>
      <c r="C159" s="109"/>
      <c r="D159" s="90" t="s">
        <v>141</v>
      </c>
      <c r="E159" s="60"/>
      <c r="F159" s="60"/>
      <c r="G159" s="60"/>
      <c r="H159" s="60"/>
      <c r="I159" s="74"/>
    </row>
    <row r="161" spans="1:8" ht="19.899999999999999" customHeight="1">
      <c r="A161" s="16"/>
      <c r="B161" s="16"/>
      <c r="C161" s="89"/>
      <c r="D161" s="89"/>
      <c r="F161" s="55"/>
      <c r="G161" s="55"/>
      <c r="H161" s="55"/>
    </row>
    <row r="162" spans="1:8" ht="13.9" customHeight="1">
      <c r="A162" s="7"/>
      <c r="B162" s="8"/>
      <c r="C162" s="89"/>
      <c r="D162" s="96"/>
      <c r="E162" s="55"/>
    </row>
  </sheetData>
  <sheetProtection selectLockedCells="1" selectUnlockedCells="1"/>
  <mergeCells count="5">
    <mergeCell ref="A158:B158"/>
    <mergeCell ref="C2:D2"/>
    <mergeCell ref="A5:D5"/>
    <mergeCell ref="A110:B110"/>
    <mergeCell ref="A157:B157"/>
  </mergeCells>
  <phoneticPr fontId="14" type="noConversion"/>
  <conditionalFormatting sqref="D92 D13:D15 D65:D69 D19 D24 D28 D30:D31 D36:D43 D45 D47 D49:D50 D55:D57 D61 D72:D75 D78 D80:D82 D86 D99 C103 D104:D109">
    <cfRule type="expression" dxfId="34" priority="109" stopIfTrue="1">
      <formula>XFB13=1</formula>
    </cfRule>
  </conditionalFormatting>
  <conditionalFormatting sqref="D31 D115:D117 D127 D131 D133:D134 D136:D137 C13:C15 C65:C69 C19 C24 C28 C30:C33 C36:C43 C45 C47 C49:C50 C55:C57 C61 C73:C75 C78 C80:C82 C86 C98:C99 C96 C104:C109 D98">
    <cfRule type="expression" dxfId="33" priority="147" stopIfTrue="1">
      <formula>XFC13=1</formula>
    </cfRule>
  </conditionalFormatting>
  <conditionalFormatting sqref="B97:B98">
    <cfRule type="expression" dxfId="32" priority="108" stopIfTrue="1">
      <formula>XFD97=1</formula>
    </cfRule>
  </conditionalFormatting>
  <conditionalFormatting sqref="A97:A98">
    <cfRule type="expression" dxfId="31" priority="101" stopIfTrue="1">
      <formula>XFD97=1</formula>
    </cfRule>
  </conditionalFormatting>
  <conditionalFormatting sqref="C115:C117 C127 C143">
    <cfRule type="expression" dxfId="30" priority="95" stopIfTrue="1">
      <formula>XFD115=1</formula>
    </cfRule>
  </conditionalFormatting>
  <conditionalFormatting sqref="D13:D16 D65:D69 D19 D32:D33 D36:D45 D49:D50 D55:D57 D61 D72:D76 D78 D86:D87 D92 D96 D115:D117 D127 D131:D134 D136:D137 D140 D143 D156 D102:D109">
    <cfRule type="expression" dxfId="29" priority="87" stopIfTrue="1">
      <formula>XFA13=1</formula>
    </cfRule>
  </conditionalFormatting>
  <conditionalFormatting sqref="D13">
    <cfRule type="expression" dxfId="28" priority="29" stopIfTrue="1">
      <formula>XFA13=1</formula>
    </cfRule>
  </conditionalFormatting>
  <conditionalFormatting sqref="D14:D16">
    <cfRule type="expression" dxfId="27" priority="28" stopIfTrue="1">
      <formula>XFA14=1</formula>
    </cfRule>
  </conditionalFormatting>
  <conditionalFormatting sqref="D32:D33">
    <cfRule type="expression" dxfId="26" priority="27" stopIfTrue="1">
      <formula>XFA32=1</formula>
    </cfRule>
  </conditionalFormatting>
  <conditionalFormatting sqref="D36:D45">
    <cfRule type="expression" dxfId="25" priority="26" stopIfTrue="1">
      <formula>XFA36=1</formula>
    </cfRule>
  </conditionalFormatting>
  <conditionalFormatting sqref="D47">
    <cfRule type="expression" dxfId="24" priority="25" stopIfTrue="1">
      <formula>XFA47=1</formula>
    </cfRule>
  </conditionalFormatting>
  <conditionalFormatting sqref="D49:D50">
    <cfRule type="expression" dxfId="23" priority="24" stopIfTrue="1">
      <formula>XFA49=1</formula>
    </cfRule>
  </conditionalFormatting>
  <conditionalFormatting sqref="D55:D57">
    <cfRule type="expression" dxfId="22" priority="23" stopIfTrue="1">
      <formula>XFA55=1</formula>
    </cfRule>
  </conditionalFormatting>
  <conditionalFormatting sqref="D61">
    <cfRule type="expression" dxfId="21" priority="22" stopIfTrue="1">
      <formula>XFA61=1</formula>
    </cfRule>
  </conditionalFormatting>
  <conditionalFormatting sqref="D65:D68">
    <cfRule type="expression" dxfId="20" priority="21" stopIfTrue="1">
      <formula>XFA65=1</formula>
    </cfRule>
  </conditionalFormatting>
  <conditionalFormatting sqref="D74:D76">
    <cfRule type="expression" dxfId="19" priority="20" stopIfTrue="1">
      <formula>XFA74=1</formula>
    </cfRule>
  </conditionalFormatting>
  <conditionalFormatting sqref="D78">
    <cfRule type="expression" dxfId="18" priority="19" stopIfTrue="1">
      <formula>XFA78=1</formula>
    </cfRule>
  </conditionalFormatting>
  <conditionalFormatting sqref="D86:D87">
    <cfRule type="expression" dxfId="17" priority="18" stopIfTrue="1">
      <formula>XFA86=1</formula>
    </cfRule>
  </conditionalFormatting>
  <conditionalFormatting sqref="D96">
    <cfRule type="expression" dxfId="16" priority="17" stopIfTrue="1">
      <formula>XFA96=1</formula>
    </cfRule>
  </conditionalFormatting>
  <conditionalFormatting sqref="D104">
    <cfRule type="expression" dxfId="15" priority="16" stopIfTrue="1">
      <formula>XFA104=1</formula>
    </cfRule>
  </conditionalFormatting>
  <conditionalFormatting sqref="D105:D106">
    <cfRule type="expression" dxfId="14" priority="15" stopIfTrue="1">
      <formula>XFA105=1</formula>
    </cfRule>
  </conditionalFormatting>
  <conditionalFormatting sqref="D107">
    <cfRule type="expression" dxfId="13" priority="14" stopIfTrue="1">
      <formula>XFA107=1</formula>
    </cfRule>
  </conditionalFormatting>
  <conditionalFormatting sqref="D109">
    <cfRule type="expression" dxfId="12" priority="13" stopIfTrue="1">
      <formula>XFA109=1</formula>
    </cfRule>
  </conditionalFormatting>
  <conditionalFormatting sqref="D115:D117">
    <cfRule type="expression" dxfId="11" priority="12" stopIfTrue="1">
      <formula>XFA115=1</formula>
    </cfRule>
  </conditionalFormatting>
  <conditionalFormatting sqref="D127">
    <cfRule type="expression" dxfId="10" priority="11" stopIfTrue="1">
      <formula>XFA127=1</formula>
    </cfRule>
  </conditionalFormatting>
  <conditionalFormatting sqref="D131">
    <cfRule type="expression" dxfId="9" priority="10" stopIfTrue="1">
      <formula>XFA131=1</formula>
    </cfRule>
  </conditionalFormatting>
  <conditionalFormatting sqref="D133:D134">
    <cfRule type="expression" dxfId="8" priority="9" stopIfTrue="1">
      <formula>XFA133=1</formula>
    </cfRule>
  </conditionalFormatting>
  <conditionalFormatting sqref="D136:D137">
    <cfRule type="expression" dxfId="7" priority="8" stopIfTrue="1">
      <formula>XFA136=1</formula>
    </cfRule>
  </conditionalFormatting>
  <conditionalFormatting sqref="D143">
    <cfRule type="expression" dxfId="6" priority="7" stopIfTrue="1">
      <formula>XFA143=1</formula>
    </cfRule>
  </conditionalFormatting>
  <conditionalFormatting sqref="D115:D117">
    <cfRule type="expression" dxfId="5" priority="6" stopIfTrue="1">
      <formula>XFA115=1</formula>
    </cfRule>
  </conditionalFormatting>
  <conditionalFormatting sqref="D13:D16">
    <cfRule type="expression" dxfId="4" priority="5" stopIfTrue="1">
      <formula>XFA13=1</formula>
    </cfRule>
  </conditionalFormatting>
  <conditionalFormatting sqref="D19">
    <cfRule type="expression" dxfId="3" priority="4" stopIfTrue="1">
      <formula>XFA19=1</formula>
    </cfRule>
  </conditionalFormatting>
  <conditionalFormatting sqref="D36:D45">
    <cfRule type="expression" dxfId="2" priority="3" stopIfTrue="1">
      <formula>XFA36=1</formula>
    </cfRule>
  </conditionalFormatting>
  <conditionalFormatting sqref="D49:D50">
    <cfRule type="expression" dxfId="1" priority="2" stopIfTrue="1">
      <formula>XFA49=1</formula>
    </cfRule>
  </conditionalFormatting>
  <conditionalFormatting sqref="D55:D57">
    <cfRule type="expression" dxfId="0" priority="1" stopIfTrue="1">
      <formula>XFA55=1</formula>
    </cfRule>
  </conditionalFormatting>
  <pageMargins left="1.1811023622047245" right="0.19685039370078741" top="0.39370078740157483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2024-10-02T12:59:21Z</cp:lastPrinted>
  <dcterms:created xsi:type="dcterms:W3CDTF">2020-09-21T10:01:22Z</dcterms:created>
  <dcterms:modified xsi:type="dcterms:W3CDTF">2024-10-08T13:48:31Z</dcterms:modified>
</cp:coreProperties>
</file>