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 firstSheet="1" activeTab="1"/>
  </bookViews>
  <sheets>
    <sheet name="Лист2" sheetId="2" state="hidden" r:id="rId1"/>
    <sheet name="ІІ кв.2025" sheetId="5" r:id="rId2"/>
  </sheets>
  <definedNames>
    <definedName name="_xlnm.Print_Area" localSheetId="1">'ІІ кв.2025'!$A$1:$K$48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<sst xmlns="http://schemas.openxmlformats.org/spreadsheetml/2006/main" count="278" uniqueCount="68">
  <si>
    <t>Інформація про використання благодійних пожертв від фізичних та юридичних осіб</t>
  </si>
  <si>
    <r>
      <rPr>
        <sz val="14"/>
        <color indexed="8"/>
        <rFont val="Times New Roman"/>
        <charset val="204"/>
      </rPr>
      <t xml:space="preserve">КНП" Павлоградська  лікарня інтенсивного лікування" ПМР" </t>
    </r>
    <r>
      <rPr>
        <b/>
        <sz val="14"/>
        <color indexed="8"/>
        <rFont val="Times New Roman"/>
        <charset val="204"/>
      </rPr>
      <t xml:space="preserve">за ІІ квартал </t>
    </r>
    <r>
      <rPr>
        <sz val="14"/>
        <color indexed="8"/>
        <rFont val="Times New Roman"/>
        <charset val="204"/>
      </rPr>
      <t>2025 року</t>
    </r>
  </si>
  <si>
    <t>Період</t>
  </si>
  <si>
    <t>Найменування юридичної особи(або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</si>
  <si>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</si>
  <si>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Всього товарів і послуг в натуральній формі</t>
  </si>
  <si>
    <t>Використання закладом охорони здоров'я благодійних пожертв, отриманих у грошовій та натуральній(товари і послуги) формі</t>
  </si>
  <si>
    <t>Залишок невикорастаних грошових коштів, товарів та послуг на кінець звітного періоду, тис. грн.</t>
  </si>
  <si>
    <t>В грошовій формі, тис.грн.</t>
  </si>
  <si>
    <t>В натуральній формі (товари і послуги), тис.грн.</t>
  </si>
  <si>
    <t>Перелік товарів і послуг в натуральнній формі</t>
  </si>
  <si>
    <t>Напрямки використання у грошовій формі (стаття витрат)</t>
  </si>
  <si>
    <t>Сума, тис.грн.</t>
  </si>
  <si>
    <t>Перелік використаних товарів та послуг у натуральній формі</t>
  </si>
  <si>
    <t>Сума, тис. грн.</t>
  </si>
  <si>
    <t>квітень</t>
  </si>
  <si>
    <t>Благодійний фонд Здоров'я</t>
  </si>
  <si>
    <t>-</t>
  </si>
  <si>
    <t>Насос Speroni RXM4-4</t>
  </si>
  <si>
    <t>Контролер тиску BrioSirio</t>
  </si>
  <si>
    <t>Послуга зі встановлення насосного обладнання для підвищення тиску в мережі водопостачання лікарні</t>
  </si>
  <si>
    <t>Централізоване спотереження за станом тривожної сигналізації та реагування ГШР ПЦО на відповідні сигнали на об'єкті</t>
  </si>
  <si>
    <t>Благодійна допомога від АТ "Київмедпрепарат"</t>
  </si>
  <si>
    <t>Касарк Н, табл. по 16 мг/12,5 мг по 10 табл. у блістері, по 3 блістера в пачці</t>
  </si>
  <si>
    <t>Касарк, таблетки по 16 мг №30</t>
  </si>
  <si>
    <t>Небіар Плюс, таблетки вкриті плівкою оболонкою по 5 мг/12,5 мг №30</t>
  </si>
  <si>
    <t>Небіар, таблетки по 5 мг №30</t>
  </si>
  <si>
    <t>Пренелія, таблетки 4 мг №30</t>
  </si>
  <si>
    <t>Пренелія, таблетки 8 мг №30</t>
  </si>
  <si>
    <t>Таклор, таблетки по 25 мг. №30</t>
  </si>
  <si>
    <t>Благодійна допомога від Благодійний фонд "Лікарі без кордонів-Бельгія"</t>
  </si>
  <si>
    <t>Іпратропіум-Інтел інгаляція під тиском,розчин по 20 мкг/доза 200 доз (10 мл) в бал.</t>
  </si>
  <si>
    <t>Ондасетрон р-н д/ін. ампул. 2 мг/мл 2 мл №5</t>
  </si>
  <si>
    <t>Смофліпід 20% емульсія д/інф. 100 мл фл. №1</t>
  </si>
  <si>
    <t>Цефазолін-Д пор. д/пр.розчину д/ін. 1г фл. №5</t>
  </si>
  <si>
    <t>Зонд Блекмора Каммед</t>
  </si>
  <si>
    <t>Зонд шлунковий - Fr 33 (діаметр 11,0мм, довжина 1200 мм)/15 шт.уп/Каммед (80162,0711.02014333)</t>
  </si>
  <si>
    <t>Зонд шлунковий двоканальний:Fr 24 (діаметр 8,0мм) /25 шт.уп/Каммед арт.0711.04014024 MD EP</t>
  </si>
  <si>
    <t>травень</t>
  </si>
  <si>
    <t>Ебрантил р-н д/ін. 5мг/мл по 10мг (50мг) в амп. №5</t>
  </si>
  <si>
    <t>Благодійна допомога від КП "ДОМЦСЗХ" ДОР"</t>
  </si>
  <si>
    <t>Комбінований тест на ВІЛ/сифілису STANDARD Q</t>
  </si>
  <si>
    <t>Благодіна допомога від КП "ДОМЦСЗХ" ДОР"</t>
  </si>
  <si>
    <t>Ланцет Medlance plus Extra безпечний, одноразового використання, стерильний. Голка 21, глибина проникнення 2,4 мм</t>
  </si>
  <si>
    <t>Серветки марлеві медичні стерильні Віола 5х5 см 8 шарів №2</t>
  </si>
  <si>
    <t>Благодіна допомога від ТОВ "Медичний центр"М.Т.К."</t>
  </si>
  <si>
    <t>Емавейл р-н 2000 МО/мл 1 мл шприц в пачці</t>
  </si>
  <si>
    <t>Благодіна допомога від БФ "Лікарі без кордонів"</t>
  </si>
  <si>
    <t>Холодильник Liberton LRU 85-91SH</t>
  </si>
  <si>
    <t>червень</t>
  </si>
  <si>
    <t>Стрічка діаграмна 50 х 20 № 10</t>
  </si>
  <si>
    <t>Стрічка діаграмна ЛТД 57 мм х 23 № 10</t>
  </si>
  <si>
    <t>Димексид д/зовн. заст. 100мл</t>
  </si>
  <si>
    <t>Послуга централізованого спостереження за станом тривожної сигналізації та реагування ГШР ПЦО на відповідні сигнали на об'єкти</t>
  </si>
  <si>
    <t>Благодійна допомога від ТОВ "Дніпрозв'язокбуд"</t>
  </si>
  <si>
    <t>Комплекс телемедицини</t>
  </si>
  <si>
    <t>Благодійна допомога від фіз.особи</t>
  </si>
  <si>
    <t>Набір імплантів для остеосинтезу перелому п'ясткової кістки: міні пластина, титан; блокуючий гвинт, шестигранник, титан; кортикальний гвинт, титан</t>
  </si>
  <si>
    <t>Набір імплантів для остеосинтезу пошкодження ключично-акроміального з'єднання: Ключична Hook пластина, права, титан; 3,5 мм блокуючий гвинт, шестигранник, титан 3од.; 3,5 мм кортикальний гвинт, титан</t>
  </si>
  <si>
    <t>Набір імплантів для остеосинтезу перелому ключиці: ключна пластина, ліва, титан; 3,5 мм блокуючий гвинт, шестигранник, титан; 3,5 мм кортикальний гвинт, титан</t>
  </si>
  <si>
    <t>Набір імплантів для остеосинтезу перелому п'ясткової кістки: міні пластина, титан 3,5 мм блокуючий гвинт, шестигранник, титан, 3,5 мм кортикальний гвинт, титан</t>
  </si>
  <si>
    <t>Директор</t>
  </si>
  <si>
    <r>
      <rPr>
        <sz val="12"/>
        <color indexed="8"/>
        <rFont val="Times New Roman"/>
        <charset val="204"/>
      </rPr>
      <t xml:space="preserve">      </t>
    </r>
    <r>
      <rPr>
        <u/>
        <sz val="12"/>
        <color indexed="8"/>
        <rFont val="Times New Roman"/>
        <charset val="204"/>
      </rPr>
      <t xml:space="preserve">     Ірина ЖИЦЬКА                </t>
    </r>
  </si>
  <si>
    <t>(підпис)</t>
  </si>
  <si>
    <t xml:space="preserve">            В.о. головного бухгалтера</t>
  </si>
  <si>
    <r>
      <rPr>
        <sz val="12"/>
        <color indexed="8"/>
        <rFont val="Times New Roman"/>
        <charset val="204"/>
      </rPr>
      <t xml:space="preserve">     </t>
    </r>
    <r>
      <rPr>
        <u/>
        <sz val="12"/>
        <color indexed="8"/>
        <rFont val="Times New Roman"/>
        <charset val="204"/>
      </rPr>
      <t xml:space="preserve">      Катерина БАКАНОВА      </t>
    </r>
  </si>
  <si>
    <t>Бухгалтер</t>
  </si>
  <si>
    <r>
      <rPr>
        <sz val="12"/>
        <color indexed="8"/>
        <rFont val="Times New Roman"/>
        <charset val="204"/>
      </rPr>
      <t xml:space="preserve">    </t>
    </r>
    <r>
      <rPr>
        <u/>
        <sz val="12"/>
        <color indexed="8"/>
        <rFont val="Times New Roman"/>
        <charset val="204"/>
      </rPr>
      <t xml:space="preserve">        Світлана ПАЩЕНКО       </t>
    </r>
    <r>
      <rPr>
        <sz val="12"/>
        <color indexed="8"/>
        <rFont val="Times New Roman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</si>
</sst>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"/>
    <numFmt numFmtId="179" formatCode="0.0"/>
  </numFmts>
  <fonts count="35">
    <font>
      <sz val="11"/>
      <color theme="1"/>
      <name val="Calibri"/>
      <charset val="134"/>
      <scheme val="minor"/>
    </font>
    <font>
      <b/>
      <sz val="12"/>
      <color indexed="8"/>
      <name val="Times New Roman"/>
      <charset val="204"/>
    </font>
    <font>
      <sz val="12"/>
      <color indexed="8"/>
      <name val="Times New Roman"/>
      <charset val="204"/>
    </font>
    <font>
      <sz val="14"/>
      <color indexed="8"/>
      <name val="Times New Roman"/>
      <charset val="204"/>
    </font>
    <font>
      <sz val="13"/>
      <color theme="1"/>
      <name val="Times New Roman"/>
      <charset val="204"/>
    </font>
    <font>
      <sz val="12"/>
      <name val="Times New Roman"/>
      <charset val="204"/>
    </font>
    <font>
      <sz val="13"/>
      <color indexed="8"/>
      <name val="Times New Roman"/>
      <charset val="204"/>
    </font>
    <font>
      <b/>
      <sz val="12"/>
      <name val="Times New Roman"/>
      <charset val="204"/>
    </font>
    <font>
      <sz val="14"/>
      <name val="Times New Roman"/>
      <charset val="204"/>
    </font>
    <font>
      <sz val="13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indexed="8"/>
      <name val="Arial"/>
      <charset val="204"/>
    </font>
    <font>
      <sz val="10"/>
      <color indexed="8"/>
      <name val="Arial"/>
      <charset val="134"/>
    </font>
    <font>
      <sz val="11"/>
      <color theme="1"/>
      <name val="Calibri"/>
      <charset val="204"/>
      <scheme val="minor"/>
    </font>
    <font>
      <u/>
      <sz val="12"/>
      <color indexed="8"/>
      <name val="Times New Roman"/>
      <charset val="204"/>
    </font>
    <font>
      <b/>
      <sz val="14"/>
      <color indexed="8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 applyFill="0" applyProtection="0"/>
    <xf numFmtId="0" fontId="31" fillId="0" borderId="0" applyFill="0" applyProtection="0"/>
    <xf numFmtId="0" fontId="32" fillId="0" borderId="0"/>
    <xf numFmtId="0" fontId="32" fillId="0" borderId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4" fontId="2" fillId="2" borderId="0" xfId="0" applyNumberFormat="1" applyFont="1" applyFill="1"/>
    <xf numFmtId="0" fontId="2" fillId="2" borderId="0" xfId="0" applyFont="1" applyFill="1" applyAlignment="1">
      <alignment wrapText="1"/>
    </xf>
    <xf numFmtId="178" fontId="2" fillId="2" borderId="0" xfId="0" applyNumberFormat="1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178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178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wrapText="1"/>
    </xf>
    <xf numFmtId="179" fontId="2" fillId="2" borderId="7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vertical="center" wrapText="1"/>
    </xf>
    <xf numFmtId="178" fontId="5" fillId="2" borderId="7" xfId="0" applyNumberFormat="1" applyFont="1" applyFill="1" applyBorder="1" applyAlignment="1">
      <alignment horizontal="center" vertical="center"/>
    </xf>
    <xf numFmtId="49" fontId="4" fillId="2" borderId="7" xfId="52" applyNumberFormat="1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4" fontId="1" fillId="2" borderId="7" xfId="0" applyNumberFormat="1" applyFont="1" applyFill="1" applyBorder="1" applyAlignment="1">
      <alignment horizontal="center" vertical="center"/>
    </xf>
    <xf numFmtId="178" fontId="7" fillId="2" borderId="7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/>
    </xf>
    <xf numFmtId="4" fontId="2" fillId="2" borderId="10" xfId="0" applyNumberFormat="1" applyFont="1" applyFill="1" applyBorder="1"/>
    <xf numFmtId="4" fontId="2" fillId="2" borderId="0" xfId="0" applyNumberFormat="1" applyFont="1" applyFill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/>
    <xf numFmtId="178" fontId="2" fillId="2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  <cellStyle name="Обычный 5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8"/>
  <sheetViews>
    <sheetView tabSelected="1" view="pageBreakPreview" zoomScale="75" zoomScaleNormal="75" topLeftCell="A19" workbookViewId="0">
      <selection activeCell="A32" sqref="$A32:$XFD32"/>
    </sheetView>
  </sheetViews>
  <sheetFormatPr defaultColWidth="9" defaultRowHeight="25.5" customHeight="1"/>
  <cols>
    <col min="1" max="1" width="11.5740740740741" style="2" customWidth="1"/>
    <col min="2" max="2" width="22.287037037037" style="2" customWidth="1"/>
    <col min="3" max="3" width="11.4259259259259" style="3" customWidth="1"/>
    <col min="4" max="4" width="15.712962962963" style="4" customWidth="1"/>
    <col min="5" max="5" width="58.712962962963" style="5" customWidth="1"/>
    <col min="6" max="6" width="16.712962962963" style="6" customWidth="1"/>
    <col min="7" max="7" width="15.5740740740741" style="3" customWidth="1"/>
    <col min="8" max="8" width="11.5740740740741" style="3" customWidth="1"/>
    <col min="9" max="9" width="62.1388888888889" style="5" customWidth="1"/>
    <col min="10" max="10" width="14.5740740740741" style="6" customWidth="1"/>
    <col min="11" max="11" width="17.712962962963" style="3" customWidth="1"/>
    <col min="12" max="16384" width="9.13888888888889" style="3"/>
  </cols>
  <sheetData>
    <row r="1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37"/>
      <c r="M1" s="37"/>
      <c r="N1" s="37"/>
      <c r="O1" s="37"/>
      <c r="P1" s="37"/>
      <c r="Q1" s="37"/>
      <c r="R1" s="37"/>
      <c r="S1" s="37"/>
      <c r="T1" s="37"/>
    </row>
    <row r="2" customHeight="1" spans="1:2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37"/>
      <c r="M2" s="37"/>
      <c r="N2" s="37"/>
      <c r="O2" s="37"/>
      <c r="P2" s="37"/>
      <c r="Q2" s="37"/>
      <c r="R2" s="37"/>
      <c r="S2" s="37"/>
      <c r="T2" s="37"/>
    </row>
    <row r="3" ht="36" customHeight="1" spans="1:11">
      <c r="A3" s="9" t="s">
        <v>2</v>
      </c>
      <c r="B3" s="10" t="s">
        <v>3</v>
      </c>
      <c r="C3" s="11" t="s">
        <v>4</v>
      </c>
      <c r="D3" s="12"/>
      <c r="E3" s="13"/>
      <c r="F3" s="14" t="s">
        <v>5</v>
      </c>
      <c r="G3" s="11" t="s">
        <v>6</v>
      </c>
      <c r="H3" s="12"/>
      <c r="I3" s="12"/>
      <c r="J3" s="13"/>
      <c r="K3" s="10" t="s">
        <v>7</v>
      </c>
    </row>
    <row r="4" ht="95.25" customHeight="1" spans="1:11">
      <c r="A4" s="15"/>
      <c r="B4" s="16"/>
      <c r="C4" s="17" t="s">
        <v>8</v>
      </c>
      <c r="D4" s="18" t="s">
        <v>9</v>
      </c>
      <c r="E4" s="17" t="s">
        <v>10</v>
      </c>
      <c r="F4" s="19"/>
      <c r="G4" s="17" t="s">
        <v>11</v>
      </c>
      <c r="H4" s="17" t="s">
        <v>12</v>
      </c>
      <c r="I4" s="17" t="s">
        <v>13</v>
      </c>
      <c r="J4" s="38" t="s">
        <v>14</v>
      </c>
      <c r="K4" s="16"/>
    </row>
    <row r="5" ht="37.5" customHeight="1" spans="1:11">
      <c r="A5" s="20" t="s">
        <v>15</v>
      </c>
      <c r="B5" s="21" t="s">
        <v>16</v>
      </c>
      <c r="C5" s="20" t="s">
        <v>17</v>
      </c>
      <c r="D5" s="22">
        <v>12.6</v>
      </c>
      <c r="E5" s="23" t="s">
        <v>18</v>
      </c>
      <c r="F5" s="24">
        <f t="shared" ref="F5:F7" si="0">SUM(D5)</f>
        <v>12.6</v>
      </c>
      <c r="G5" s="20" t="s">
        <v>17</v>
      </c>
      <c r="H5" s="20" t="s">
        <v>17</v>
      </c>
      <c r="I5" s="39" t="str">
        <f t="shared" ref="I5" si="1">E5</f>
        <v>Насос Speroni RXM4-4</v>
      </c>
      <c r="J5" s="24">
        <f t="shared" ref="J5" si="2">F5</f>
        <v>12.6</v>
      </c>
      <c r="K5" s="20" t="s">
        <v>17</v>
      </c>
    </row>
    <row r="6" ht="34.5" customHeight="1" spans="1:11">
      <c r="A6" s="20" t="s">
        <v>15</v>
      </c>
      <c r="B6" s="21" t="s">
        <v>16</v>
      </c>
      <c r="C6" s="20" t="s">
        <v>17</v>
      </c>
      <c r="D6" s="22">
        <v>8.4</v>
      </c>
      <c r="E6" s="23" t="s">
        <v>19</v>
      </c>
      <c r="F6" s="24">
        <f t="shared" si="0"/>
        <v>8.4</v>
      </c>
      <c r="G6" s="20" t="s">
        <v>17</v>
      </c>
      <c r="H6" s="20" t="s">
        <v>17</v>
      </c>
      <c r="I6" s="39" t="str">
        <f t="shared" ref="I6:I7" si="3">E6</f>
        <v>Контролер тиску BrioSirio</v>
      </c>
      <c r="J6" s="24">
        <f t="shared" ref="J6:J7" si="4">F6</f>
        <v>8.4</v>
      </c>
      <c r="K6" s="20" t="s">
        <v>17</v>
      </c>
    </row>
    <row r="7" ht="44.25" customHeight="1" spans="1:11">
      <c r="A7" s="20" t="s">
        <v>15</v>
      </c>
      <c r="B7" s="21" t="s">
        <v>16</v>
      </c>
      <c r="C7" s="20" t="s">
        <v>17</v>
      </c>
      <c r="D7" s="22">
        <v>16.63607</v>
      </c>
      <c r="E7" s="23" t="s">
        <v>20</v>
      </c>
      <c r="F7" s="24">
        <f t="shared" si="0"/>
        <v>16.63607</v>
      </c>
      <c r="G7" s="20" t="s">
        <v>17</v>
      </c>
      <c r="H7" s="20" t="s">
        <v>17</v>
      </c>
      <c r="I7" s="39" t="str">
        <f t="shared" si="3"/>
        <v>Послуга зі встановлення насосного обладнання для підвищення тиску в мережі водопостачання лікарні</v>
      </c>
      <c r="J7" s="24">
        <f t="shared" si="4"/>
        <v>16.63607</v>
      </c>
      <c r="K7" s="20" t="s">
        <v>17</v>
      </c>
    </row>
    <row r="8" ht="58.5" customHeight="1" spans="1:11">
      <c r="A8" s="20" t="s">
        <v>15</v>
      </c>
      <c r="B8" s="21" t="s">
        <v>16</v>
      </c>
      <c r="C8" s="20" t="s">
        <v>17</v>
      </c>
      <c r="D8" s="22">
        <v>0.56</v>
      </c>
      <c r="E8" s="23" t="s">
        <v>21</v>
      </c>
      <c r="F8" s="24">
        <f t="shared" ref="F8" si="5">SUM(D8)</f>
        <v>0.56</v>
      </c>
      <c r="G8" s="20" t="s">
        <v>17</v>
      </c>
      <c r="H8" s="20" t="s">
        <v>17</v>
      </c>
      <c r="I8" s="39" t="str">
        <f t="shared" ref="I8" si="6">E8</f>
        <v>Централізоване спотереження за станом тривожної сигналізації та реагування ГШР ПЦО на відповідні сигнали на об'єкті</v>
      </c>
      <c r="J8" s="24">
        <f t="shared" ref="J8" si="7">F8</f>
        <v>0.56</v>
      </c>
      <c r="K8" s="20" t="s">
        <v>17</v>
      </c>
    </row>
    <row r="9" ht="54" customHeight="1" spans="1:11">
      <c r="A9" s="20" t="s">
        <v>15</v>
      </c>
      <c r="B9" s="21" t="s">
        <v>22</v>
      </c>
      <c r="C9" s="20" t="s">
        <v>17</v>
      </c>
      <c r="D9" s="22">
        <v>3.0495</v>
      </c>
      <c r="E9" s="25" t="s">
        <v>23</v>
      </c>
      <c r="F9" s="24">
        <f t="shared" ref="F9" si="8">SUM(D9)</f>
        <v>3.0495</v>
      </c>
      <c r="G9" s="20" t="s">
        <v>17</v>
      </c>
      <c r="H9" s="20" t="s">
        <v>17</v>
      </c>
      <c r="I9" s="39" t="str">
        <f t="shared" ref="I9" si="9">E9</f>
        <v>Касарк Н, табл. по 16 мг/12,5 мг по 10 табл. у блістері, по 3 блістера в пачці</v>
      </c>
      <c r="J9" s="24">
        <f t="shared" ref="J9" si="10">F9</f>
        <v>3.0495</v>
      </c>
      <c r="K9" s="20" t="s">
        <v>17</v>
      </c>
    </row>
    <row r="10" ht="46.8" spans="1:11">
      <c r="A10" s="20" t="s">
        <v>15</v>
      </c>
      <c r="B10" s="21" t="s">
        <v>22</v>
      </c>
      <c r="C10" s="20" t="s">
        <v>17</v>
      </c>
      <c r="D10" s="22">
        <v>1.7441</v>
      </c>
      <c r="E10" s="25" t="s">
        <v>24</v>
      </c>
      <c r="F10" s="24">
        <f t="shared" ref="F10:F25" si="11">SUM(D10)</f>
        <v>1.7441</v>
      </c>
      <c r="G10" s="20" t="s">
        <v>17</v>
      </c>
      <c r="H10" s="20" t="s">
        <v>17</v>
      </c>
      <c r="I10" s="39" t="str">
        <f t="shared" ref="I10:I22" si="12">E10</f>
        <v>Касарк, таблетки по 16 мг №30</v>
      </c>
      <c r="J10" s="24">
        <f t="shared" ref="J10:J22" si="13">F10</f>
        <v>1.7441</v>
      </c>
      <c r="K10" s="20" t="s">
        <v>17</v>
      </c>
    </row>
    <row r="11" ht="46.8" spans="1:11">
      <c r="A11" s="20" t="s">
        <v>15</v>
      </c>
      <c r="B11" s="21" t="s">
        <v>22</v>
      </c>
      <c r="C11" s="20" t="s">
        <v>17</v>
      </c>
      <c r="D11" s="22">
        <v>1.00045</v>
      </c>
      <c r="E11" s="25" t="s">
        <v>25</v>
      </c>
      <c r="F11" s="24">
        <f t="shared" si="11"/>
        <v>1.00045</v>
      </c>
      <c r="G11" s="20" t="s">
        <v>17</v>
      </c>
      <c r="H11" s="20" t="s">
        <v>17</v>
      </c>
      <c r="I11" s="39" t="str">
        <f t="shared" si="12"/>
        <v>Небіар Плюс, таблетки вкриті плівкою оболонкою по 5 мг/12,5 мг №30</v>
      </c>
      <c r="J11" s="24">
        <f t="shared" si="13"/>
        <v>1.00045</v>
      </c>
      <c r="K11" s="20" t="s">
        <v>17</v>
      </c>
    </row>
    <row r="12" ht="46.8" spans="1:11">
      <c r="A12" s="20" t="s">
        <v>15</v>
      </c>
      <c r="B12" s="21" t="s">
        <v>22</v>
      </c>
      <c r="C12" s="20" t="s">
        <v>17</v>
      </c>
      <c r="D12" s="22">
        <v>1.8511</v>
      </c>
      <c r="E12" s="25" t="s">
        <v>26</v>
      </c>
      <c r="F12" s="24">
        <f t="shared" si="11"/>
        <v>1.8511</v>
      </c>
      <c r="G12" s="20" t="s">
        <v>17</v>
      </c>
      <c r="H12" s="20" t="s">
        <v>17</v>
      </c>
      <c r="I12" s="39" t="str">
        <f t="shared" si="12"/>
        <v>Небіар, таблетки по 5 мг №30</v>
      </c>
      <c r="J12" s="24">
        <f t="shared" si="13"/>
        <v>1.8511</v>
      </c>
      <c r="K12" s="20" t="s">
        <v>17</v>
      </c>
    </row>
    <row r="13" ht="51" customHeight="1" spans="1:11">
      <c r="A13" s="20" t="s">
        <v>15</v>
      </c>
      <c r="B13" s="21" t="s">
        <v>22</v>
      </c>
      <c r="C13" s="20" t="s">
        <v>17</v>
      </c>
      <c r="D13" s="22">
        <v>1.0112</v>
      </c>
      <c r="E13" s="25" t="s">
        <v>27</v>
      </c>
      <c r="F13" s="24">
        <f t="shared" si="11"/>
        <v>1.0112</v>
      </c>
      <c r="G13" s="20" t="s">
        <v>17</v>
      </c>
      <c r="H13" s="20" t="s">
        <v>17</v>
      </c>
      <c r="I13" s="39" t="str">
        <f t="shared" si="12"/>
        <v>Пренелія, таблетки 4 мг №30</v>
      </c>
      <c r="J13" s="24">
        <f t="shared" si="13"/>
        <v>1.0112</v>
      </c>
      <c r="K13" s="20" t="s">
        <v>17</v>
      </c>
    </row>
    <row r="14" ht="54" customHeight="1" spans="1:11">
      <c r="A14" s="20" t="s">
        <v>15</v>
      </c>
      <c r="B14" s="21" t="s">
        <v>22</v>
      </c>
      <c r="C14" s="20" t="s">
        <v>17</v>
      </c>
      <c r="D14" s="22">
        <v>0.64735</v>
      </c>
      <c r="E14" s="25" t="s">
        <v>28</v>
      </c>
      <c r="F14" s="24">
        <f t="shared" si="11"/>
        <v>0.64735</v>
      </c>
      <c r="G14" s="20" t="s">
        <v>17</v>
      </c>
      <c r="H14" s="20" t="s">
        <v>17</v>
      </c>
      <c r="I14" s="39" t="str">
        <f t="shared" si="12"/>
        <v>Пренелія, таблетки 8 мг №30</v>
      </c>
      <c r="J14" s="24">
        <f t="shared" si="13"/>
        <v>0.64735</v>
      </c>
      <c r="K14" s="20" t="s">
        <v>17</v>
      </c>
    </row>
    <row r="15" ht="52.5" customHeight="1" spans="1:11">
      <c r="A15" s="20" t="s">
        <v>15</v>
      </c>
      <c r="B15" s="21" t="s">
        <v>22</v>
      </c>
      <c r="C15" s="20" t="s">
        <v>17</v>
      </c>
      <c r="D15" s="22">
        <v>1.3375</v>
      </c>
      <c r="E15" s="25" t="s">
        <v>29</v>
      </c>
      <c r="F15" s="24">
        <f t="shared" si="11"/>
        <v>1.3375</v>
      </c>
      <c r="G15" s="20" t="s">
        <v>17</v>
      </c>
      <c r="H15" s="20" t="s">
        <v>17</v>
      </c>
      <c r="I15" s="39" t="str">
        <f t="shared" si="12"/>
        <v>Таклор, таблетки по 25 мг. №30</v>
      </c>
      <c r="J15" s="24">
        <f t="shared" si="13"/>
        <v>1.3375</v>
      </c>
      <c r="K15" s="20" t="s">
        <v>17</v>
      </c>
    </row>
    <row r="16" ht="67.5" customHeight="1" spans="1:11">
      <c r="A16" s="20" t="s">
        <v>15</v>
      </c>
      <c r="B16" s="21" t="s">
        <v>30</v>
      </c>
      <c r="C16" s="20" t="s">
        <v>17</v>
      </c>
      <c r="D16" s="22">
        <v>1.44985</v>
      </c>
      <c r="E16" s="25" t="s">
        <v>31</v>
      </c>
      <c r="F16" s="24">
        <f t="shared" ref="F16:F17" si="14">SUM(D16)</f>
        <v>1.44985</v>
      </c>
      <c r="G16" s="20" t="s">
        <v>17</v>
      </c>
      <c r="H16" s="20" t="s">
        <v>17</v>
      </c>
      <c r="I16" s="39" t="str">
        <f t="shared" ref="I16:I17" si="15">E16</f>
        <v>Іпратропіум-Інтел інгаляція під тиском,розчин по 20 мкг/доза 200 доз (10 мл) в бал.</v>
      </c>
      <c r="J16" s="24">
        <f t="shared" ref="J16:J17" si="16">F16</f>
        <v>1.44985</v>
      </c>
      <c r="K16" s="20" t="s">
        <v>17</v>
      </c>
    </row>
    <row r="17" ht="66" customHeight="1" spans="1:11">
      <c r="A17" s="20" t="s">
        <v>15</v>
      </c>
      <c r="B17" s="21" t="s">
        <v>30</v>
      </c>
      <c r="C17" s="20" t="s">
        <v>17</v>
      </c>
      <c r="D17" s="22">
        <v>0.40625</v>
      </c>
      <c r="E17" s="25" t="s">
        <v>32</v>
      </c>
      <c r="F17" s="24">
        <f t="shared" si="14"/>
        <v>0.40625</v>
      </c>
      <c r="G17" s="20" t="s">
        <v>17</v>
      </c>
      <c r="H17" s="20" t="s">
        <v>17</v>
      </c>
      <c r="I17" s="39" t="str">
        <f t="shared" si="15"/>
        <v>Ондасетрон р-н д/ін. ампул. 2 мг/мл 2 мл №5</v>
      </c>
      <c r="J17" s="24">
        <f t="shared" si="16"/>
        <v>0.40625</v>
      </c>
      <c r="K17" s="20" t="s">
        <v>17</v>
      </c>
    </row>
    <row r="18" ht="69" customHeight="1" spans="1:11">
      <c r="A18" s="20" t="s">
        <v>15</v>
      </c>
      <c r="B18" s="21" t="s">
        <v>30</v>
      </c>
      <c r="C18" s="20" t="s">
        <v>17</v>
      </c>
      <c r="D18" s="22">
        <v>3.18047</v>
      </c>
      <c r="E18" s="25" t="s">
        <v>33</v>
      </c>
      <c r="F18" s="24">
        <f t="shared" si="11"/>
        <v>3.18047</v>
      </c>
      <c r="G18" s="20" t="s">
        <v>17</v>
      </c>
      <c r="H18" s="20" t="s">
        <v>17</v>
      </c>
      <c r="I18" s="39" t="str">
        <f t="shared" si="12"/>
        <v>Смофліпід 20% емульсія д/інф. 100 мл фл. №1</v>
      </c>
      <c r="J18" s="24">
        <f t="shared" si="13"/>
        <v>3.18047</v>
      </c>
      <c r="K18" s="20" t="s">
        <v>17</v>
      </c>
    </row>
    <row r="19" ht="70.5" customHeight="1" spans="1:11">
      <c r="A19" s="20" t="s">
        <v>15</v>
      </c>
      <c r="B19" s="21" t="s">
        <v>30</v>
      </c>
      <c r="C19" s="20" t="s">
        <v>17</v>
      </c>
      <c r="D19" s="22">
        <v>2.35344</v>
      </c>
      <c r="E19" s="25" t="s">
        <v>34</v>
      </c>
      <c r="F19" s="24">
        <f t="shared" si="11"/>
        <v>2.35344</v>
      </c>
      <c r="G19" s="20" t="s">
        <v>17</v>
      </c>
      <c r="H19" s="20" t="s">
        <v>17</v>
      </c>
      <c r="I19" s="39" t="str">
        <f t="shared" si="12"/>
        <v>Цефазолін-Д пор. д/пр.розчину д/ін. 1г фл. №5</v>
      </c>
      <c r="J19" s="24">
        <f t="shared" si="13"/>
        <v>2.35344</v>
      </c>
      <c r="K19" s="20" t="s">
        <v>17</v>
      </c>
    </row>
    <row r="20" ht="70.5" customHeight="1" spans="1:11">
      <c r="A20" s="20" t="s">
        <v>15</v>
      </c>
      <c r="B20" s="21" t="s">
        <v>30</v>
      </c>
      <c r="C20" s="20" t="s">
        <v>17</v>
      </c>
      <c r="D20" s="22">
        <v>3.2545</v>
      </c>
      <c r="E20" s="25" t="s">
        <v>35</v>
      </c>
      <c r="F20" s="24">
        <f t="shared" si="11"/>
        <v>3.2545</v>
      </c>
      <c r="G20" s="20" t="s">
        <v>17</v>
      </c>
      <c r="H20" s="20" t="s">
        <v>17</v>
      </c>
      <c r="I20" s="39" t="str">
        <f t="shared" si="12"/>
        <v>Зонд Блекмора Каммед</v>
      </c>
      <c r="J20" s="24">
        <f t="shared" si="13"/>
        <v>3.2545</v>
      </c>
      <c r="K20" s="20" t="s">
        <v>17</v>
      </c>
    </row>
    <row r="21" ht="69.75" customHeight="1" spans="1:11">
      <c r="A21" s="20" t="s">
        <v>15</v>
      </c>
      <c r="B21" s="21" t="s">
        <v>30</v>
      </c>
      <c r="C21" s="20" t="s">
        <v>17</v>
      </c>
      <c r="D21" s="22">
        <v>0.3293</v>
      </c>
      <c r="E21" s="25" t="s">
        <v>36</v>
      </c>
      <c r="F21" s="24">
        <f t="shared" si="11"/>
        <v>0.3293</v>
      </c>
      <c r="G21" s="20" t="s">
        <v>17</v>
      </c>
      <c r="H21" s="20" t="s">
        <v>17</v>
      </c>
      <c r="I21" s="39" t="str">
        <f t="shared" si="12"/>
        <v>Зонд шлунковий - Fr 33 (діаметр 11,0мм, довжина 1200 мм)/15 шт.уп/Каммед (80162,0711.02014333)</v>
      </c>
      <c r="J21" s="24">
        <f t="shared" si="13"/>
        <v>0.3293</v>
      </c>
      <c r="K21" s="20" t="s">
        <v>17</v>
      </c>
    </row>
    <row r="22" ht="75.75" customHeight="1" spans="1:11">
      <c r="A22" s="20" t="s">
        <v>15</v>
      </c>
      <c r="B22" s="21" t="s">
        <v>30</v>
      </c>
      <c r="C22" s="20" t="s">
        <v>17</v>
      </c>
      <c r="D22" s="22">
        <v>0.6696</v>
      </c>
      <c r="E22" s="25" t="s">
        <v>37</v>
      </c>
      <c r="F22" s="24">
        <f t="shared" si="11"/>
        <v>0.6696</v>
      </c>
      <c r="G22" s="20" t="s">
        <v>17</v>
      </c>
      <c r="H22" s="20" t="s">
        <v>17</v>
      </c>
      <c r="I22" s="39" t="str">
        <f t="shared" si="12"/>
        <v>Зонд шлунковий двоканальний:Fr 24 (діаметр 8,0мм) /25 шт.уп/Каммед арт.0711.04014024 MD EP</v>
      </c>
      <c r="J22" s="24">
        <f t="shared" si="13"/>
        <v>0.6696</v>
      </c>
      <c r="K22" s="20" t="s">
        <v>17</v>
      </c>
    </row>
    <row r="23" ht="31.2" spans="1:11">
      <c r="A23" s="20" t="s">
        <v>38</v>
      </c>
      <c r="B23" s="21" t="s">
        <v>16</v>
      </c>
      <c r="C23" s="20" t="s">
        <v>17</v>
      </c>
      <c r="D23" s="22">
        <v>4.7668</v>
      </c>
      <c r="E23" s="23" t="s">
        <v>39</v>
      </c>
      <c r="F23" s="24">
        <f t="shared" si="11"/>
        <v>4.7668</v>
      </c>
      <c r="G23" s="20" t="s">
        <v>17</v>
      </c>
      <c r="H23" s="20" t="s">
        <v>17</v>
      </c>
      <c r="I23" s="39" t="str">
        <f t="shared" ref="I23" si="17">E23</f>
        <v>Ебрантил р-н д/ін. 5мг/мл по 10мг (50мг) в амп. №5</v>
      </c>
      <c r="J23" s="24">
        <f t="shared" ref="J23" si="18">F23</f>
        <v>4.7668</v>
      </c>
      <c r="K23" s="20" t="s">
        <v>17</v>
      </c>
    </row>
    <row r="24" ht="54.75" customHeight="1" spans="1:11">
      <c r="A24" s="20" t="s">
        <v>38</v>
      </c>
      <c r="B24" s="21" t="s">
        <v>16</v>
      </c>
      <c r="C24" s="20" t="s">
        <v>17</v>
      </c>
      <c r="D24" s="22">
        <v>0.56</v>
      </c>
      <c r="E24" s="23" t="s">
        <v>21</v>
      </c>
      <c r="F24" s="24">
        <f t="shared" si="11"/>
        <v>0.56</v>
      </c>
      <c r="G24" s="20" t="s">
        <v>17</v>
      </c>
      <c r="H24" s="20" t="s">
        <v>17</v>
      </c>
      <c r="I24" s="39" t="str">
        <f t="shared" ref="I24:I25" si="19">E24</f>
        <v>Централізоване спотереження за станом тривожної сигналізації та реагування ГШР ПЦО на відповідні сигнали на об'єкті</v>
      </c>
      <c r="J24" s="24">
        <f t="shared" ref="J24:J25" si="20">F24</f>
        <v>0.56</v>
      </c>
      <c r="K24" s="20" t="s">
        <v>17</v>
      </c>
    </row>
    <row r="25" ht="51" customHeight="1" spans="1:11">
      <c r="A25" s="20" t="s">
        <v>38</v>
      </c>
      <c r="B25" s="21" t="s">
        <v>40</v>
      </c>
      <c r="C25" s="20" t="s">
        <v>17</v>
      </c>
      <c r="D25" s="22">
        <v>4.91886</v>
      </c>
      <c r="E25" s="25" t="s">
        <v>41</v>
      </c>
      <c r="F25" s="24">
        <f t="shared" si="11"/>
        <v>4.91886</v>
      </c>
      <c r="G25" s="20" t="s">
        <v>17</v>
      </c>
      <c r="H25" s="20" t="s">
        <v>17</v>
      </c>
      <c r="I25" s="39" t="str">
        <f t="shared" si="19"/>
        <v>Комбінований тест на ВІЛ/сифілису STANDARD Q</v>
      </c>
      <c r="J25" s="24">
        <f t="shared" si="20"/>
        <v>4.91886</v>
      </c>
      <c r="K25" s="20" t="s">
        <v>17</v>
      </c>
    </row>
    <row r="26" ht="54" spans="1:11">
      <c r="A26" s="20" t="s">
        <v>38</v>
      </c>
      <c r="B26" s="21" t="s">
        <v>42</v>
      </c>
      <c r="C26" s="20" t="s">
        <v>17</v>
      </c>
      <c r="D26" s="22">
        <v>0.40763</v>
      </c>
      <c r="E26" s="25" t="s">
        <v>43</v>
      </c>
      <c r="F26" s="24">
        <f t="shared" ref="F26:F30" si="21">SUM(D26)</f>
        <v>0.40763</v>
      </c>
      <c r="G26" s="20" t="s">
        <v>17</v>
      </c>
      <c r="H26" s="20" t="s">
        <v>17</v>
      </c>
      <c r="I26" s="39" t="str">
        <f t="shared" ref="I26:I34" si="22">E26</f>
        <v>Ланцет Medlance plus Extra безпечний, одноразового використання, стерильний. Голка 21, глибина проникнення 2,4 мм</v>
      </c>
      <c r="J26" s="24">
        <f t="shared" ref="J26:J30" si="23">F26</f>
        <v>0.40763</v>
      </c>
      <c r="K26" s="20" t="s">
        <v>17</v>
      </c>
    </row>
    <row r="27" ht="54" customHeight="1" spans="1:11">
      <c r="A27" s="20" t="s">
        <v>38</v>
      </c>
      <c r="B27" s="21" t="s">
        <v>42</v>
      </c>
      <c r="C27" s="20" t="s">
        <v>17</v>
      </c>
      <c r="D27" s="22">
        <v>0.22378</v>
      </c>
      <c r="E27" s="25" t="s">
        <v>44</v>
      </c>
      <c r="F27" s="24">
        <f t="shared" si="21"/>
        <v>0.22378</v>
      </c>
      <c r="G27" s="20" t="s">
        <v>17</v>
      </c>
      <c r="H27" s="20" t="s">
        <v>17</v>
      </c>
      <c r="I27" s="39" t="str">
        <f t="shared" si="22"/>
        <v>Серветки марлеві медичні стерильні Віола 5х5 см 8 шарів №2</v>
      </c>
      <c r="J27" s="24">
        <f t="shared" si="23"/>
        <v>0.22378</v>
      </c>
      <c r="K27" s="20" t="s">
        <v>17</v>
      </c>
    </row>
    <row r="28" ht="55.5" customHeight="1" spans="1:11">
      <c r="A28" s="20" t="s">
        <v>38</v>
      </c>
      <c r="B28" s="21" t="s">
        <v>45</v>
      </c>
      <c r="C28" s="20" t="s">
        <v>17</v>
      </c>
      <c r="D28" s="22">
        <v>43.2</v>
      </c>
      <c r="E28" s="25" t="s">
        <v>46</v>
      </c>
      <c r="F28" s="24">
        <f t="shared" si="21"/>
        <v>43.2</v>
      </c>
      <c r="G28" s="20" t="s">
        <v>17</v>
      </c>
      <c r="H28" s="20" t="s">
        <v>17</v>
      </c>
      <c r="I28" s="39" t="str">
        <f t="shared" si="22"/>
        <v>Емавейл р-н 2000 МО/мл 1 мл шприц в пачці</v>
      </c>
      <c r="J28" s="24">
        <f t="shared" si="23"/>
        <v>43.2</v>
      </c>
      <c r="K28" s="20" t="s">
        <v>17</v>
      </c>
    </row>
    <row r="29" ht="52.5" customHeight="1" spans="1:11">
      <c r="A29" s="20" t="s">
        <v>38</v>
      </c>
      <c r="B29" s="21" t="s">
        <v>47</v>
      </c>
      <c r="C29" s="20" t="s">
        <v>17</v>
      </c>
      <c r="D29" s="22">
        <v>5.145</v>
      </c>
      <c r="E29" s="25" t="s">
        <v>48</v>
      </c>
      <c r="F29" s="24">
        <f t="shared" si="21"/>
        <v>5.145</v>
      </c>
      <c r="G29" s="20" t="s">
        <v>17</v>
      </c>
      <c r="H29" s="20" t="s">
        <v>17</v>
      </c>
      <c r="I29" s="39" t="str">
        <f t="shared" si="22"/>
        <v>Холодильник Liberton LRU 85-91SH</v>
      </c>
      <c r="J29" s="24">
        <f t="shared" si="23"/>
        <v>5.145</v>
      </c>
      <c r="K29" s="20" t="s">
        <v>17</v>
      </c>
    </row>
    <row r="30" ht="35.25" customHeight="1" spans="1:11">
      <c r="A30" s="20" t="s">
        <v>49</v>
      </c>
      <c r="B30" s="21" t="s">
        <v>16</v>
      </c>
      <c r="C30" s="20" t="s">
        <v>17</v>
      </c>
      <c r="D30" s="22">
        <v>2.5145</v>
      </c>
      <c r="E30" s="26" t="s">
        <v>50</v>
      </c>
      <c r="F30" s="24">
        <f t="shared" si="21"/>
        <v>2.5145</v>
      </c>
      <c r="G30" s="20" t="s">
        <v>17</v>
      </c>
      <c r="H30" s="20" t="s">
        <v>17</v>
      </c>
      <c r="I30" s="39" t="str">
        <f t="shared" si="22"/>
        <v>Стрічка діаграмна 50 х 20 № 10</v>
      </c>
      <c r="J30" s="24">
        <f t="shared" si="23"/>
        <v>2.5145</v>
      </c>
      <c r="K30" s="20" t="s">
        <v>17</v>
      </c>
    </row>
    <row r="31" ht="36.75" customHeight="1" spans="1:11">
      <c r="A31" s="20" t="s">
        <v>49</v>
      </c>
      <c r="B31" s="21" t="s">
        <v>16</v>
      </c>
      <c r="C31" s="20" t="s">
        <v>17</v>
      </c>
      <c r="D31" s="22">
        <v>8.56856</v>
      </c>
      <c r="E31" s="27" t="s">
        <v>51</v>
      </c>
      <c r="F31" s="24">
        <f t="shared" ref="F31:F32" si="24">SUM(D31)</f>
        <v>8.56856</v>
      </c>
      <c r="G31" s="20" t="s">
        <v>17</v>
      </c>
      <c r="H31" s="20" t="s">
        <v>17</v>
      </c>
      <c r="I31" s="39" t="str">
        <f t="shared" si="22"/>
        <v>Стрічка діаграмна ЛТД 57 мм х 23 № 10</v>
      </c>
      <c r="J31" s="24">
        <f t="shared" ref="J31" si="25">F31</f>
        <v>8.56856</v>
      </c>
      <c r="K31" s="20" t="s">
        <v>17</v>
      </c>
    </row>
    <row r="32" ht="35.25" customHeight="1" spans="1:11">
      <c r="A32" s="20" t="s">
        <v>49</v>
      </c>
      <c r="B32" s="21" t="s">
        <v>16</v>
      </c>
      <c r="C32" s="20" t="s">
        <v>17</v>
      </c>
      <c r="D32" s="22">
        <v>1.70535</v>
      </c>
      <c r="E32" s="27" t="s">
        <v>52</v>
      </c>
      <c r="F32" s="24">
        <f t="shared" si="24"/>
        <v>1.70535</v>
      </c>
      <c r="G32" s="20" t="s">
        <v>17</v>
      </c>
      <c r="H32" s="20" t="s">
        <v>17</v>
      </c>
      <c r="I32" s="39" t="str">
        <f t="shared" si="22"/>
        <v>Димексид д/зовн. заст. 100мл</v>
      </c>
      <c r="J32" s="24">
        <f t="shared" ref="J32" si="26">F32</f>
        <v>1.70535</v>
      </c>
      <c r="K32" s="20" t="s">
        <v>17</v>
      </c>
    </row>
    <row r="33" ht="31.2" spans="1:11">
      <c r="A33" s="20" t="s">
        <v>49</v>
      </c>
      <c r="B33" s="21" t="s">
        <v>16</v>
      </c>
      <c r="C33" s="20" t="s">
        <v>17</v>
      </c>
      <c r="D33" s="22">
        <v>2.14504</v>
      </c>
      <c r="E33" s="27" t="s">
        <v>39</v>
      </c>
      <c r="F33" s="24">
        <f t="shared" ref="F33:F39" si="27">SUM(D33)</f>
        <v>2.14504</v>
      </c>
      <c r="G33" s="20" t="s">
        <v>17</v>
      </c>
      <c r="H33" s="20" t="s">
        <v>17</v>
      </c>
      <c r="I33" s="39" t="str">
        <f t="shared" si="22"/>
        <v>Ебрантил р-н д/ін. 5мг/мл по 10мг (50мг) в амп. №5</v>
      </c>
      <c r="J33" s="24">
        <f t="shared" ref="J33:J39" si="28">F33</f>
        <v>2.14504</v>
      </c>
      <c r="K33" s="20" t="s">
        <v>17</v>
      </c>
    </row>
    <row r="34" ht="60" customHeight="1" spans="1:11">
      <c r="A34" s="20" t="s">
        <v>49</v>
      </c>
      <c r="B34" s="21" t="s">
        <v>16</v>
      </c>
      <c r="C34" s="20" t="s">
        <v>17</v>
      </c>
      <c r="D34" s="22">
        <v>0.56</v>
      </c>
      <c r="E34" s="23" t="s">
        <v>53</v>
      </c>
      <c r="F34" s="24">
        <f t="shared" ref="F34" si="29">SUM(D34)</f>
        <v>0.56</v>
      </c>
      <c r="G34" s="20" t="s">
        <v>17</v>
      </c>
      <c r="H34" s="20" t="s">
        <v>17</v>
      </c>
      <c r="I34" s="39" t="str">
        <f t="shared" si="22"/>
        <v>Послуга централізованого спостереження за станом тривожної сигналізації та реагування ГШР ПЦО на відповідні сигнали на об'єкти</v>
      </c>
      <c r="J34" s="24">
        <f t="shared" ref="J34" si="30">F34</f>
        <v>0.56</v>
      </c>
      <c r="K34" s="20" t="s">
        <v>17</v>
      </c>
    </row>
    <row r="35" ht="54" customHeight="1" spans="1:11">
      <c r="A35" s="20" t="s">
        <v>49</v>
      </c>
      <c r="B35" s="21" t="s">
        <v>54</v>
      </c>
      <c r="C35" s="20" t="s">
        <v>17</v>
      </c>
      <c r="D35" s="22">
        <v>493.85207</v>
      </c>
      <c r="E35" s="26" t="s">
        <v>55</v>
      </c>
      <c r="F35" s="24">
        <f t="shared" si="27"/>
        <v>493.85207</v>
      </c>
      <c r="G35" s="20" t="s">
        <v>17</v>
      </c>
      <c r="H35" s="20" t="s">
        <v>17</v>
      </c>
      <c r="I35" s="39" t="str">
        <f t="shared" ref="I35:I39" si="31">E35</f>
        <v>Комплекс телемедицини</v>
      </c>
      <c r="J35" s="24">
        <f t="shared" si="28"/>
        <v>493.85207</v>
      </c>
      <c r="K35" s="20" t="s">
        <v>17</v>
      </c>
    </row>
    <row r="36" ht="72" customHeight="1" spans="1:11">
      <c r="A36" s="20" t="s">
        <v>49</v>
      </c>
      <c r="B36" s="21" t="s">
        <v>56</v>
      </c>
      <c r="C36" s="20" t="s">
        <v>17</v>
      </c>
      <c r="D36" s="22">
        <v>8.5</v>
      </c>
      <c r="E36" s="26" t="s">
        <v>57</v>
      </c>
      <c r="F36" s="24">
        <f t="shared" ref="F36:F37" si="32">SUM(D36)</f>
        <v>8.5</v>
      </c>
      <c r="G36" s="20" t="s">
        <v>17</v>
      </c>
      <c r="H36" s="20" t="s">
        <v>17</v>
      </c>
      <c r="I36" s="40" t="str">
        <f t="shared" ref="I36:I37" si="33">E36</f>
        <v>Набір імплантів для остеосинтезу перелому п'ясткової кістки: міні пластина, титан; блокуючий гвинт, шестигранник, титан; кортикальний гвинт, титан</v>
      </c>
      <c r="J36" s="24">
        <f t="shared" ref="J36:J37" si="34">F36</f>
        <v>8.5</v>
      </c>
      <c r="K36" s="20" t="s">
        <v>17</v>
      </c>
    </row>
    <row r="37" ht="90.75" customHeight="1" spans="1:11">
      <c r="A37" s="20" t="s">
        <v>49</v>
      </c>
      <c r="B37" s="21" t="s">
        <v>56</v>
      </c>
      <c r="C37" s="20" t="s">
        <v>17</v>
      </c>
      <c r="D37" s="22">
        <v>16.5</v>
      </c>
      <c r="E37" s="26" t="s">
        <v>58</v>
      </c>
      <c r="F37" s="24">
        <f t="shared" si="32"/>
        <v>16.5</v>
      </c>
      <c r="G37" s="20" t="s">
        <v>17</v>
      </c>
      <c r="H37" s="20" t="s">
        <v>17</v>
      </c>
      <c r="I37" s="40" t="str">
        <f t="shared" si="33"/>
        <v>Набір імплантів для остеосинтезу пошкодження ключично-акроміального з'єднання: Ключична Hook пластина, права, титан; 3,5 мм блокуючий гвинт, шестигранник, титан 3од.; 3,5 мм кортикальний гвинт, титан</v>
      </c>
      <c r="J37" s="24">
        <f t="shared" si="34"/>
        <v>16.5</v>
      </c>
      <c r="K37" s="20" t="s">
        <v>17</v>
      </c>
    </row>
    <row r="38" ht="75" customHeight="1" spans="1:11">
      <c r="A38" s="20" t="s">
        <v>49</v>
      </c>
      <c r="B38" s="21" t="s">
        <v>56</v>
      </c>
      <c r="C38" s="20" t="s">
        <v>17</v>
      </c>
      <c r="D38" s="22">
        <v>18.5</v>
      </c>
      <c r="E38" s="26" t="s">
        <v>59</v>
      </c>
      <c r="F38" s="24">
        <f t="shared" si="27"/>
        <v>18.5</v>
      </c>
      <c r="G38" s="20" t="s">
        <v>17</v>
      </c>
      <c r="H38" s="20" t="s">
        <v>17</v>
      </c>
      <c r="I38" s="40" t="str">
        <f t="shared" si="31"/>
        <v>Набір імплантів для остеосинтезу перелому ключиці: ключна пластина, ліва, титан; 3,5 мм блокуючий гвинт, шестигранник, титан; 3,5 мм кортикальний гвинт, титан</v>
      </c>
      <c r="J38" s="24">
        <f t="shared" si="28"/>
        <v>18.5</v>
      </c>
      <c r="K38" s="20" t="s">
        <v>17</v>
      </c>
    </row>
    <row r="39" ht="77.25" customHeight="1" spans="1:11">
      <c r="A39" s="20" t="s">
        <v>49</v>
      </c>
      <c r="B39" s="21" t="s">
        <v>56</v>
      </c>
      <c r="C39" s="20" t="s">
        <v>17</v>
      </c>
      <c r="D39" s="22">
        <v>5.2</v>
      </c>
      <c r="E39" s="26" t="s">
        <v>60</v>
      </c>
      <c r="F39" s="24">
        <f t="shared" si="27"/>
        <v>5.2</v>
      </c>
      <c r="G39" s="20" t="s">
        <v>17</v>
      </c>
      <c r="H39" s="20" t="s">
        <v>17</v>
      </c>
      <c r="I39" s="40" t="str">
        <f t="shared" si="31"/>
        <v>Набір імплантів для остеосинтезу перелому п'ясткової кістки: міні пластина, титан 3,5 мм блокуючий гвинт, шестигранник, титан, 3,5 мм кортикальний гвинт, титан</v>
      </c>
      <c r="J39" s="24">
        <f t="shared" si="28"/>
        <v>5.2</v>
      </c>
      <c r="K39" s="20" t="s">
        <v>17</v>
      </c>
    </row>
    <row r="40" ht="78" customHeight="1" spans="1:11">
      <c r="A40" s="20" t="s">
        <v>49</v>
      </c>
      <c r="B40" s="21" t="s">
        <v>56</v>
      </c>
      <c r="C40" s="20" t="s">
        <v>17</v>
      </c>
      <c r="D40" s="22">
        <v>9.5</v>
      </c>
      <c r="E40" s="26" t="s">
        <v>57</v>
      </c>
      <c r="F40" s="24">
        <f t="shared" ref="F40" si="35">SUM(D40)</f>
        <v>9.5</v>
      </c>
      <c r="G40" s="20" t="s">
        <v>17</v>
      </c>
      <c r="H40" s="20" t="s">
        <v>17</v>
      </c>
      <c r="I40" s="40" t="str">
        <f t="shared" ref="I40" si="36">E40</f>
        <v>Набір імплантів для остеосинтезу перелому п'ясткової кістки: міні пластина, титан; блокуючий гвинт, шестигранник, титан; кортикальний гвинт, титан</v>
      </c>
      <c r="J40" s="24">
        <f t="shared" ref="J40" si="37">F40</f>
        <v>9.5</v>
      </c>
      <c r="K40" s="20" t="s">
        <v>17</v>
      </c>
    </row>
    <row r="41" s="1" customFormat="1" customHeight="1" spans="1:11">
      <c r="A41" s="28"/>
      <c r="B41" s="28"/>
      <c r="C41" s="29" t="s">
        <v>17</v>
      </c>
      <c r="D41" s="30">
        <f>SUM(D5:D40)</f>
        <v>687.24827</v>
      </c>
      <c r="E41" s="31"/>
      <c r="F41" s="30">
        <f>SUM(F5:F40)</f>
        <v>687.24827</v>
      </c>
      <c r="G41" s="28"/>
      <c r="H41" s="29" t="s">
        <v>17</v>
      </c>
      <c r="I41" s="31"/>
      <c r="J41" s="30">
        <f>SUM(J5:J40)</f>
        <v>687.24827</v>
      </c>
      <c r="K41" s="28"/>
    </row>
    <row r="42" ht="13.5" customHeight="1" spans="3:5">
      <c r="C42" s="32"/>
      <c r="D42" s="33"/>
      <c r="E42" s="34"/>
    </row>
    <row r="43" ht="22.5" customHeight="1" spans="2:5">
      <c r="B43" s="2" t="s">
        <v>61</v>
      </c>
      <c r="C43" s="35"/>
      <c r="D43" s="35"/>
      <c r="E43" s="5" t="s">
        <v>62</v>
      </c>
    </row>
    <row r="44" ht="19.5" customHeight="1" spans="3:4">
      <c r="C44" s="36" t="s">
        <v>63</v>
      </c>
      <c r="D44" s="36"/>
    </row>
    <row r="45" ht="20.25" customHeight="1" spans="1:5">
      <c r="A45" s="36" t="s">
        <v>64</v>
      </c>
      <c r="B45" s="36"/>
      <c r="C45" s="35"/>
      <c r="D45" s="35"/>
      <c r="E45" s="5" t="s">
        <v>65</v>
      </c>
    </row>
    <row r="46" ht="21" customHeight="1" spans="3:4">
      <c r="C46" s="32" t="s">
        <v>63</v>
      </c>
      <c r="D46" s="32"/>
    </row>
    <row r="47" ht="21.75" customHeight="1" spans="2:5">
      <c r="B47" s="2" t="s">
        <v>66</v>
      </c>
      <c r="C47" s="35"/>
      <c r="D47" s="35"/>
      <c r="E47" s="5" t="s">
        <v>67</v>
      </c>
    </row>
    <row r="48" ht="20.25" customHeight="1" spans="3:4">
      <c r="C48" s="36" t="s">
        <v>63</v>
      </c>
      <c r="D48" s="36"/>
    </row>
  </sheetData>
  <mergeCells count="15">
    <mergeCell ref="A1:K1"/>
    <mergeCell ref="A2:K2"/>
    <mergeCell ref="C3:E3"/>
    <mergeCell ref="G3:J3"/>
    <mergeCell ref="C43:D43"/>
    <mergeCell ref="C44:D44"/>
    <mergeCell ref="A45:B45"/>
    <mergeCell ref="C45:D45"/>
    <mergeCell ref="C46:D46"/>
    <mergeCell ref="C47:D47"/>
    <mergeCell ref="C48:D48"/>
    <mergeCell ref="A3:A4"/>
    <mergeCell ref="B3:B4"/>
    <mergeCell ref="F3:F4"/>
    <mergeCell ref="K3:K4"/>
  </mergeCells>
  <pageMargins left="0.31496062992126" right="0.118110236220472" top="0.31496062992126" bottom="0.078740157480315" header="0.31496062992126" footer="0.31496062992126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Лист2</vt:lpstr>
      <vt:lpstr>ІІ кв.2025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2006-09-16T00:00:00Z</dcterms:created>
  <cp:lastPrinted>2025-07-03T10:34:00Z</cp:lastPrinted>
  <dcterms:modified xsi:type="dcterms:W3CDTF">2025-07-17T12:13:21Z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254CBFA0346D42CAA410B311D126CADE_12</vt:lpwstr>
  </property>
  <property fmtid="{D5CDD505-2E9C-101B-9397-08002B2CF9AE}" pid="3" name="KSOProductBuildVer">
    <vt:lpwstr>1049-12.2.0.21931</vt:lpwstr>
  </property>
</Properties>
</file>